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sanchez\Desktop\SGAMB 2021\PC EHSM\PROCESO\AMP\Combustible\Revisión Rad\"/>
    </mc:Choice>
  </mc:AlternateContent>
  <bookViews>
    <workbookView xWindow="0" yWindow="0" windowWidth="15270" windowHeight="12210" firstSheet="9" activeTab="14"/>
  </bookViews>
  <sheets>
    <sheet name="ENERO-20" sheetId="1" r:id="rId1"/>
    <sheet name="FEBRERO-20" sheetId="2" r:id="rId2"/>
    <sheet name="MARZO-20" sheetId="3" r:id="rId3"/>
    <sheet name="ABRIL-20" sheetId="4" r:id="rId4"/>
    <sheet name="MAYO-20" sheetId="5" r:id="rId5"/>
    <sheet name="JUNIO-20" sheetId="6" r:id="rId6"/>
    <sheet name="JULIO-20" sheetId="7" r:id="rId7"/>
    <sheet name="AGOSTO-20" sheetId="8" r:id="rId8"/>
    <sheet name="SEPTIEMBRE-20" sheetId="9" r:id="rId9"/>
    <sheet name="OCTUBRE-20" sheetId="10" r:id="rId10"/>
    <sheet name="NOVIEMBRE-20" sheetId="11" r:id="rId11"/>
    <sheet name="DICIEMBRE-20" sheetId="12" r:id="rId12"/>
    <sheet name="ENERO-21" sheetId="14" r:id="rId13"/>
    <sheet name="FEBRERO-21" sheetId="15" r:id="rId14"/>
    <sheet name="CONSOLIDADO 2020" sheetId="13" r:id="rId15"/>
  </sheets>
  <externalReferences>
    <externalReference r:id="rId16"/>
  </externalReferences>
  <calcPr calcId="162913"/>
</workbook>
</file>

<file path=xl/calcChain.xml><?xml version="1.0" encoding="utf-8"?>
<calcChain xmlns="http://schemas.openxmlformats.org/spreadsheetml/2006/main">
  <c r="G14" i="13" l="1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1" i="13"/>
  <c r="H21" i="13" s="1"/>
  <c r="G22" i="13"/>
  <c r="H22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6" i="13"/>
  <c r="H6" i="13" s="1"/>
  <c r="H23" i="13" l="1"/>
  <c r="G23" i="13"/>
  <c r="D6" i="13" l="1"/>
  <c r="J23" i="13"/>
  <c r="I23" i="13" l="1"/>
  <c r="E23" i="13" l="1"/>
  <c r="D18" i="13" l="1"/>
  <c r="D19" i="13"/>
  <c r="D20" i="13"/>
  <c r="D21" i="13"/>
  <c r="D22" i="13"/>
  <c r="D7" i="13"/>
  <c r="D8" i="13"/>
  <c r="D9" i="13"/>
  <c r="D10" i="13"/>
  <c r="D11" i="13"/>
  <c r="D12" i="13"/>
  <c r="D13" i="13"/>
  <c r="D14" i="13"/>
  <c r="D15" i="13"/>
  <c r="D16" i="13"/>
  <c r="D17" i="13"/>
  <c r="D23" i="13" l="1"/>
  <c r="D27" i="13" l="1"/>
  <c r="D28" i="13" s="1"/>
</calcChain>
</file>

<file path=xl/sharedStrings.xml><?xml version="1.0" encoding="utf-8"?>
<sst xmlns="http://schemas.openxmlformats.org/spreadsheetml/2006/main" count="387" uniqueCount="68">
  <si>
    <t>Placa</t>
  </si>
  <si>
    <t>Kilometraje</t>
  </si>
  <si>
    <t>Volumen (GL)</t>
  </si>
  <si>
    <t>Precio</t>
  </si>
  <si>
    <t>Valor</t>
  </si>
  <si>
    <t>OBG-531</t>
  </si>
  <si>
    <t>OBG-527</t>
  </si>
  <si>
    <t xml:space="preserve">OBG-442 </t>
  </si>
  <si>
    <t>OBH-309</t>
  </si>
  <si>
    <t>OBH-314</t>
  </si>
  <si>
    <t>OKZ-959</t>
  </si>
  <si>
    <t>OBI-720</t>
  </si>
  <si>
    <t>OBI-770</t>
  </si>
  <si>
    <t>OBI-771</t>
  </si>
  <si>
    <t>OBI-772</t>
  </si>
  <si>
    <t>OBI-768</t>
  </si>
  <si>
    <t>OBI-773</t>
  </si>
  <si>
    <t>OKZ-914</t>
  </si>
  <si>
    <t>OLM-971</t>
  </si>
  <si>
    <t>OLM-972</t>
  </si>
  <si>
    <t>OLO-562</t>
  </si>
  <si>
    <t>OLO-563</t>
  </si>
  <si>
    <t xml:space="preserve">Consolidado consumo de combustible parque automotor </t>
  </si>
  <si>
    <t>Valor (gl)</t>
  </si>
  <si>
    <t>Quincenal</t>
  </si>
  <si>
    <t>Mensual</t>
  </si>
  <si>
    <t>Parametrización actual</t>
  </si>
  <si>
    <t>Propuesta en galones</t>
  </si>
  <si>
    <t>Observación</t>
  </si>
  <si>
    <t>TOTAL</t>
  </si>
  <si>
    <t>meses</t>
  </si>
  <si>
    <t>Disponible</t>
  </si>
  <si>
    <t>Valor Total</t>
  </si>
  <si>
    <t>Consumo de combustible vigencia 2020</t>
  </si>
  <si>
    <t>Consumo de combustible enero y febrero 2021</t>
  </si>
  <si>
    <t>Galones enero - febrero 2021</t>
  </si>
  <si>
    <t>Promedio (gl) enero - febrero 2021</t>
  </si>
  <si>
    <t>Promedio mensual de galones 2020</t>
  </si>
  <si>
    <t>Total suministro 2020</t>
  </si>
  <si>
    <t>Promedio mensual de consumo 2020</t>
  </si>
  <si>
    <t>Galones suministrados 2020</t>
  </si>
  <si>
    <t>Tipo de combustible</t>
  </si>
  <si>
    <t>Gasolina</t>
  </si>
  <si>
    <t>Diesel</t>
  </si>
  <si>
    <t>Plazo contrato 2021</t>
  </si>
  <si>
    <t>Colchón presupuestal</t>
  </si>
  <si>
    <t xml:space="preserve">el vehiculo esta asignado a la Direccion de Calidad del Servicio a la Ciudadania y esta cubriendo todos los desplazamientos a la red cade  por lo cual esta en constante movimiento por tal motivo se requiere esta cantidad de galones de combustible </t>
  </si>
  <si>
    <t>Consumo de combustible vigencia 2019</t>
  </si>
  <si>
    <t>Galones suministrados 2019</t>
  </si>
  <si>
    <t>Promedio mensual de galones 2019</t>
  </si>
  <si>
    <t>Total suministro 2019</t>
  </si>
  <si>
    <t>Promedio mensual de consumo 2019</t>
  </si>
  <si>
    <t xml:space="preserve">El vehículo está asignado a la Subdirección de Servicios Administrativos (pool), además está cubriendo todos los desplazamientos de la agenda de Protocolo y otras dependencias que requieran servicios. Luego el valor asignado al vehículo no puede disminuirse. </t>
  </si>
  <si>
    <t xml:space="preserve">El vehículo está asignado a la Subdirección de Servicios Administrativos (pool) y está cubriendo todos los desplazamientos de la agenda de la Consejería de Comunicaciones. Por lo cual está en constante movimiento y requiere aumentar la cantidad de galones de combustible </t>
  </si>
  <si>
    <t>El vehículo está asignado a la Subdirección de Servicios Administrativos (pool) y está cubriendo todos los desplazamientos que se requieren en la cuadrilla, como la recolección de materiales  y elementos de reintegro al almacén,  RED CADE y demás dependencias que requieran servicios. Dado que se han incrementado los movimientos de este vehículo  se requiere aumentar la cantidad de galones de combustible con respecto a las vigencias anteriores.</t>
  </si>
  <si>
    <t xml:space="preserve">El vehículo está asignado a la Dirección de Servicio a la Ciudadanía y está cubriendo todos los desplazamientos a la RED CADE,  al estar en constante movimiento se requieren aumentar la cantidad de galones de combustible. </t>
  </si>
  <si>
    <t>El vehículo está asignado a la Subdirección de Servicios Administrativos (pool) y presta el apoyo a las diferentes dependencias que lo requieran  por tal motivo se mantendrá la parametrización el contrato vigente (actualmente el vehículo se encuentra en el taller)</t>
  </si>
  <si>
    <t xml:space="preserve">El vehículo está asignado a la Alta Consejería para las Víctimas. Los desplazamientos del vehículo se han incrementado, puesto que el área ha planeado recorridos a la Localidad de Sumapaz, por tal motivo se requiere aumentar la cantidad de galones de combustible. </t>
  </si>
  <si>
    <t xml:space="preserve">El vehículo está asignado a la Consejería de Comunicaciones y atiende todos los desplazamientos de la agenda de la Alcaldesa.  Por lo cual está en constante movimiento y requiere mantener la cantidad de galones de combustible parametrizada. </t>
  </si>
  <si>
    <t xml:space="preserve">El vehículo está asignado a la Alta Consejería para las Víctimas. Los desplazamientos del vehículo se han incrementado, puesto que el área ha planeado recorridos a la Localidad de Sumapaz y Centros de Encuentro, por tal motivo se requiere aumentar la cantidad de galones de combustible. </t>
  </si>
  <si>
    <t xml:space="preserve">El vehículo está asignado a la Oficina de Protocolo y atiende todos los desplazamientos de la agenda de la Alcaldesa (incluyendo avanzadas y reconocimiento de los lugares)  Por lo cual está en constante movimiento y requiere mantener la cantidad de galones de combustible parametrizada. </t>
  </si>
  <si>
    <t xml:space="preserve">El vehículo está asignado a la Subsecretaria de Servicio a la Ciudadania, diariamente se desplaza Bogota - la Calera y  cubre todos los desplazamientos a la RED CADE, razones que justifican el aumento en la cantidad de galones de combustible con respecto a las vigencias anteriores. </t>
  </si>
  <si>
    <t xml:space="preserve">El vehículo está asignado a la Dirección Administrativa y Financiera, además cubre los recorridos que solicitan las diferentes dependencias. Dado que se han incrementado las frecuencias y desplazamientos se deben aumentar la cantidad de galones. </t>
  </si>
  <si>
    <t xml:space="preserve">El vehículo está asignado al Despacho, por lo cual está en constante movimiento y requiere mantener la cantidad de galones de combustible parametrizada. </t>
  </si>
  <si>
    <t xml:space="preserve">El vehículo está asignado a la Secretaria General diariamente se desplaza Bogota - Cota y  cubre todos los desplazamientos de ese Despacho. Por lo que se requiere mantener la cantidad de galones de combustible parametrizada. </t>
  </si>
  <si>
    <t xml:space="preserve">El vehículo está asignado al Secretario Privado y  cubre todos los desplazamientos de ese Despacho. Por lo cual está en constante movimiento y requiere mantener la cantidad de galones de combustible parametrizada. </t>
  </si>
  <si>
    <t xml:space="preserve">El vehículo está asignado  a la Subsecretaría Corporativa y  cubre todos los desplazamientos de ese Despacho, por lo que se requiere mantener la cantidad de galones de combustible parametrizada.  </t>
  </si>
  <si>
    <t>El vehículo está asignado  a la Subsecretaría Técnica y  cubre todos los desplazamientos de ese Despacho, por lo que se requiere mantener la cantidad de galones de combustible parametrizada.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</si>
</sst>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 &quot;$&quot;\ * #,##0.00_ ;_ &quot;$&quot;\ * \-#,##0.00_ ;_ &quot;$&quot;\ * &quot;-&quot;??_ ;_ @_ "/>
    <numFmt numFmtId="166" formatCode="_(&quot;$&quot;\ * #,##0_);_(&quot;$&quot;\ * \(#,##0\);_(&quot;$&quot;\ 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mbria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mbria"/>
      <family val="1"/>
      <scheme val="major"/>
    </font>
    <font>
      <sz val="11"/>
      <name val="Calibri"/>
      <family val="2"/>
    </font>
    <font>
      <b/>
      <sz val="10"/>
      <name val="Cambria"/>
      <family val="1"/>
      <scheme val="maj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6" borderId="0" applyNumberFormat="0" applyBorder="0" applyAlignment="0" applyProtection="0"/>
    <xf numFmtId="0" fontId="23" fillId="48" borderId="11" applyNumberFormat="0" applyAlignment="0" applyProtection="0"/>
    <xf numFmtId="0" fontId="24" fillId="49" borderId="12" applyNumberFormat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3" borderId="0" applyNumberFormat="0" applyBorder="0" applyAlignment="0" applyProtection="0"/>
    <xf numFmtId="0" fontId="27" fillId="39" borderId="11" applyNumberFormat="0" applyAlignment="0" applyProtection="0"/>
    <xf numFmtId="0" fontId="28" fillId="35" borderId="0" applyNumberFormat="0" applyBorder="0" applyAlignment="0" applyProtection="0"/>
    <xf numFmtId="165" fontId="18" fillId="0" borderId="0" applyFont="0" applyFill="0" applyBorder="0" applyAlignment="0" applyProtection="0"/>
    <xf numFmtId="0" fontId="29" fillId="54" borderId="0" applyNumberFormat="0" applyBorder="0" applyAlignment="0" applyProtection="0"/>
    <xf numFmtId="0" fontId="18" fillId="55" borderId="14" applyNumberFormat="0" applyFont="0" applyAlignment="0" applyProtection="0"/>
    <xf numFmtId="0" fontId="30" fillId="48" borderId="1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26" fillId="0" borderId="18" applyNumberFormat="0" applyFill="0" applyAlignment="0" applyProtection="0"/>
    <xf numFmtId="0" fontId="36" fillId="0" borderId="19" applyNumberFormat="0" applyFill="0" applyAlignment="0" applyProtection="0"/>
    <xf numFmtId="0" fontId="18" fillId="0" borderId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6" borderId="0" applyNumberFormat="0" applyBorder="0" applyAlignment="0" applyProtection="0"/>
    <xf numFmtId="0" fontId="23" fillId="48" borderId="11" applyNumberFormat="0" applyAlignment="0" applyProtection="0"/>
    <xf numFmtId="0" fontId="24" fillId="49" borderId="12" applyNumberFormat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3" borderId="0" applyNumberFormat="0" applyBorder="0" applyAlignment="0" applyProtection="0"/>
    <xf numFmtId="0" fontId="27" fillId="39" borderId="11" applyNumberFormat="0" applyAlignment="0" applyProtection="0"/>
    <xf numFmtId="0" fontId="28" fillId="35" borderId="0" applyNumberFormat="0" applyBorder="0" applyAlignment="0" applyProtection="0"/>
    <xf numFmtId="165" fontId="18" fillId="0" borderId="0" applyFont="0" applyFill="0" applyBorder="0" applyAlignment="0" applyProtection="0"/>
    <xf numFmtId="0" fontId="29" fillId="54" borderId="0" applyNumberFormat="0" applyBorder="0" applyAlignment="0" applyProtection="0"/>
    <xf numFmtId="0" fontId="18" fillId="55" borderId="14" applyNumberFormat="0" applyFont="0" applyAlignment="0" applyProtection="0"/>
    <xf numFmtId="0" fontId="30" fillId="48" borderId="1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26" fillId="0" borderId="18" applyNumberFormat="0" applyFill="0" applyAlignment="0" applyProtection="0"/>
    <xf numFmtId="0" fontId="36" fillId="0" borderId="19" applyNumberFormat="0" applyFill="0" applyAlignment="0" applyProtection="0"/>
    <xf numFmtId="0" fontId="18" fillId="0" borderId="0"/>
    <xf numFmtId="0" fontId="18" fillId="0" borderId="0"/>
    <xf numFmtId="0" fontId="22" fillId="36" borderId="0" applyNumberFormat="0" applyBorder="0" applyAlignment="0" applyProtection="0"/>
    <xf numFmtId="0" fontId="34" fillId="0" borderId="16" applyNumberFormat="0" applyFill="0" applyAlignment="0" applyProtection="0"/>
    <xf numFmtId="16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</cellStyleXfs>
  <cellXfs count="96">
    <xf numFmtId="0" fontId="0" fillId="0" borderId="0" xfId="0"/>
    <xf numFmtId="0" fontId="0" fillId="0" borderId="0" xfId="0"/>
    <xf numFmtId="0" fontId="37" fillId="56" borderId="10" xfId="43" applyFont="1" applyFill="1" applyBorder="1" applyAlignment="1">
      <alignment horizontal="center" vertical="center" wrapText="1"/>
    </xf>
    <xf numFmtId="0" fontId="19" fillId="0" borderId="10" xfId="43" applyFont="1" applyBorder="1" applyAlignment="1">
      <alignment horizontal="center" vertical="center" wrapText="1"/>
    </xf>
    <xf numFmtId="166" fontId="16" fillId="0" borderId="0" xfId="0" applyNumberFormat="1" applyFont="1"/>
    <xf numFmtId="0" fontId="0" fillId="0" borderId="10" xfId="0" applyBorder="1" applyAlignment="1">
      <alignment horizontal="center"/>
    </xf>
    <xf numFmtId="166" fontId="38" fillId="33" borderId="10" xfId="1" applyNumberFormat="1" applyFont="1" applyFill="1" applyBorder="1" applyAlignment="1" applyProtection="1">
      <alignment horizontal="center" vertical="center"/>
      <protection locked="0"/>
    </xf>
    <xf numFmtId="166" fontId="38" fillId="33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7" fillId="56" borderId="10" xfId="43" applyFont="1" applyFill="1" applyBorder="1" applyAlignment="1">
      <alignment horizontal="center" vertical="center" wrapText="1"/>
    </xf>
    <xf numFmtId="0" fontId="19" fillId="0" borderId="10" xfId="43" applyFont="1" applyBorder="1" applyAlignment="1">
      <alignment horizontal="center" vertical="center" wrapText="1"/>
    </xf>
    <xf numFmtId="166" fontId="16" fillId="0" borderId="0" xfId="0" applyNumberFormat="1" applyFont="1"/>
    <xf numFmtId="0" fontId="0" fillId="0" borderId="10" xfId="0" applyBorder="1" applyAlignment="1">
      <alignment horizontal="center"/>
    </xf>
    <xf numFmtId="166" fontId="38" fillId="33" borderId="10" xfId="1" applyNumberFormat="1" applyFont="1" applyFill="1" applyBorder="1" applyAlignment="1" applyProtection="1">
      <alignment horizontal="center" vertical="center"/>
      <protection locked="0"/>
    </xf>
    <xf numFmtId="166" fontId="38" fillId="33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7" fillId="56" borderId="10" xfId="43" applyFont="1" applyFill="1" applyBorder="1" applyAlignment="1">
      <alignment horizontal="center" vertical="center" wrapText="1"/>
    </xf>
    <xf numFmtId="166" fontId="0" fillId="0" borderId="0" xfId="0" applyNumberFormat="1"/>
    <xf numFmtId="0" fontId="19" fillId="57" borderId="33" xfId="43" applyFont="1" applyFill="1" applyBorder="1" applyAlignment="1">
      <alignment horizontal="center" vertical="center" wrapText="1"/>
    </xf>
    <xf numFmtId="1" fontId="19" fillId="57" borderId="33" xfId="43" applyNumberFormat="1" applyFont="1" applyFill="1" applyBorder="1" applyAlignment="1">
      <alignment horizontal="center" vertical="center" wrapText="1"/>
    </xf>
    <xf numFmtId="0" fontId="39" fillId="0" borderId="27" xfId="43" applyFont="1" applyFill="1" applyBorder="1" applyAlignment="1">
      <alignment horizontal="center" vertical="center" wrapText="1"/>
    </xf>
    <xf numFmtId="0" fontId="39" fillId="0" borderId="34" xfId="43" applyFont="1" applyFill="1" applyBorder="1" applyAlignment="1">
      <alignment horizontal="center" vertical="center" wrapText="1"/>
    </xf>
    <xf numFmtId="1" fontId="39" fillId="0" borderId="34" xfId="43" applyNumberFormat="1" applyFont="1" applyFill="1" applyBorder="1" applyAlignment="1">
      <alignment horizontal="center" vertical="center" wrapText="1"/>
    </xf>
    <xf numFmtId="166" fontId="39" fillId="0" borderId="34" xfId="43" applyNumberFormat="1" applyFont="1" applyFill="1" applyBorder="1" applyAlignment="1">
      <alignment horizontal="center" vertical="center" wrapText="1"/>
    </xf>
    <xf numFmtId="0" fontId="19" fillId="57" borderId="23" xfId="43" applyFont="1" applyFill="1" applyBorder="1" applyAlignment="1">
      <alignment horizontal="center" vertical="center" wrapText="1"/>
    </xf>
    <xf numFmtId="0" fontId="37" fillId="58" borderId="21" xfId="43" applyFont="1" applyFill="1" applyBorder="1" applyAlignment="1">
      <alignment horizontal="center" vertical="center" wrapText="1"/>
    </xf>
    <xf numFmtId="0" fontId="37" fillId="58" borderId="32" xfId="43" applyFont="1" applyFill="1" applyBorder="1" applyAlignment="1">
      <alignment horizontal="center" vertical="center" wrapText="1"/>
    </xf>
    <xf numFmtId="0" fontId="37" fillId="58" borderId="31" xfId="43" applyFont="1" applyFill="1" applyBorder="1" applyAlignment="1">
      <alignment horizontal="center" vertical="center" wrapText="1"/>
    </xf>
    <xf numFmtId="0" fontId="0" fillId="58" borderId="26" xfId="0" applyFill="1" applyBorder="1" applyAlignment="1">
      <alignment horizontal="center" vertical="center"/>
    </xf>
    <xf numFmtId="0" fontId="0" fillId="58" borderId="26" xfId="0" applyFill="1" applyBorder="1"/>
    <xf numFmtId="164" fontId="0" fillId="58" borderId="26" xfId="0" applyNumberFormat="1" applyFill="1" applyBorder="1"/>
    <xf numFmtId="166" fontId="0" fillId="57" borderId="10" xfId="1" applyNumberFormat="1" applyFont="1" applyFill="1" applyBorder="1" applyAlignment="1">
      <alignment horizontal="center" vertical="center"/>
    </xf>
    <xf numFmtId="166" fontId="0" fillId="0" borderId="10" xfId="1" applyNumberFormat="1" applyFont="1" applyBorder="1"/>
    <xf numFmtId="166" fontId="16" fillId="0" borderId="0" xfId="1" applyNumberFormat="1" applyFont="1"/>
    <xf numFmtId="0" fontId="19" fillId="57" borderId="38" xfId="43" applyFont="1" applyFill="1" applyBorder="1" applyAlignment="1">
      <alignment horizontal="center" vertical="center" wrapText="1"/>
    </xf>
    <xf numFmtId="0" fontId="19" fillId="57" borderId="35" xfId="43" applyFont="1" applyFill="1" applyBorder="1" applyAlignment="1">
      <alignment horizontal="center" vertical="center" wrapText="1"/>
    </xf>
    <xf numFmtId="1" fontId="19" fillId="57" borderId="35" xfId="43" applyNumberFormat="1" applyFont="1" applyFill="1" applyBorder="1" applyAlignment="1">
      <alignment horizontal="center" vertical="center" wrapText="1"/>
    </xf>
    <xf numFmtId="166" fontId="0" fillId="57" borderId="36" xfId="1" applyNumberFormat="1" applyFont="1" applyFill="1" applyBorder="1" applyAlignment="1">
      <alignment horizontal="center" vertical="center"/>
    </xf>
    <xf numFmtId="1" fontId="19" fillId="57" borderId="34" xfId="4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9" fillId="59" borderId="33" xfId="43" applyNumberFormat="1" applyFont="1" applyFill="1" applyBorder="1" applyAlignment="1">
      <alignment horizontal="center" vertical="center" wrapText="1"/>
    </xf>
    <xf numFmtId="1" fontId="39" fillId="59" borderId="35" xfId="43" applyNumberFormat="1" applyFont="1" applyFill="1" applyBorder="1" applyAlignment="1">
      <alignment horizontal="center" vertical="center" wrapText="1"/>
    </xf>
    <xf numFmtId="1" fontId="39" fillId="59" borderId="34" xfId="43" applyNumberFormat="1" applyFont="1" applyFill="1" applyBorder="1" applyAlignment="1">
      <alignment horizontal="center" vertical="center" wrapText="1"/>
    </xf>
    <xf numFmtId="166" fontId="0" fillId="58" borderId="30" xfId="0" applyNumberFormat="1" applyFont="1" applyFill="1" applyBorder="1" applyAlignment="1">
      <alignment vertical="center"/>
    </xf>
    <xf numFmtId="166" fontId="0" fillId="58" borderId="26" xfId="1" applyNumberFormat="1" applyFont="1" applyFill="1" applyBorder="1" applyAlignment="1">
      <alignment vertical="center"/>
    </xf>
    <xf numFmtId="0" fontId="16" fillId="58" borderId="25" xfId="0" applyFont="1" applyFill="1" applyBorder="1" applyAlignment="1">
      <alignment horizontal="left"/>
    </xf>
    <xf numFmtId="0" fontId="16" fillId="58" borderId="30" xfId="0" applyFont="1" applyFill="1" applyBorder="1" applyAlignment="1">
      <alignment horizontal="left"/>
    </xf>
    <xf numFmtId="0" fontId="37" fillId="60" borderId="31" xfId="43" applyFont="1" applyFill="1" applyBorder="1" applyAlignment="1">
      <alignment horizontal="center" vertical="center" wrapText="1"/>
    </xf>
    <xf numFmtId="0" fontId="37" fillId="60" borderId="22" xfId="43" applyFont="1" applyFill="1" applyBorder="1" applyAlignment="1">
      <alignment horizontal="center" vertical="center" wrapText="1"/>
    </xf>
    <xf numFmtId="1" fontId="0" fillId="60" borderId="10" xfId="0" applyNumberFormat="1" applyFill="1" applyBorder="1" applyAlignment="1">
      <alignment horizontal="center" vertical="center"/>
    </xf>
    <xf numFmtId="166" fontId="0" fillId="60" borderId="10" xfId="1" applyNumberFormat="1" applyFont="1" applyFill="1" applyBorder="1" applyAlignment="1">
      <alignment vertical="center"/>
    </xf>
    <xf numFmtId="166" fontId="38" fillId="60" borderId="24" xfId="1" applyNumberFormat="1" applyFont="1" applyFill="1" applyBorder="1" applyAlignment="1" applyProtection="1">
      <alignment horizontal="center" vertical="center"/>
      <protection locked="0"/>
    </xf>
    <xf numFmtId="0" fontId="16" fillId="60" borderId="34" xfId="0" applyFont="1" applyFill="1" applyBorder="1" applyAlignment="1">
      <alignment horizontal="center"/>
    </xf>
    <xf numFmtId="1" fontId="16" fillId="60" borderId="29" xfId="0" applyNumberFormat="1" applyFont="1" applyFill="1" applyBorder="1" applyAlignment="1">
      <alignment horizontal="center"/>
    </xf>
    <xf numFmtId="166" fontId="16" fillId="60" borderId="29" xfId="1" applyNumberFormat="1" applyFont="1" applyFill="1" applyBorder="1" applyAlignment="1">
      <alignment horizontal="center"/>
    </xf>
    <xf numFmtId="166" fontId="16" fillId="60" borderId="28" xfId="1" applyNumberFormat="1" applyFont="1" applyFill="1" applyBorder="1" applyAlignment="1">
      <alignment horizontal="center"/>
    </xf>
    <xf numFmtId="0" fontId="40" fillId="61" borderId="32" xfId="43" applyFont="1" applyFill="1" applyBorder="1" applyAlignment="1">
      <alignment horizontal="center" vertical="center" wrapText="1"/>
    </xf>
    <xf numFmtId="0" fontId="40" fillId="61" borderId="31" xfId="43" applyFont="1" applyFill="1" applyBorder="1" applyAlignment="1">
      <alignment horizontal="center" vertical="center" wrapText="1"/>
    </xf>
    <xf numFmtId="0" fontId="40" fillId="61" borderId="22" xfId="43" applyFont="1" applyFill="1" applyBorder="1" applyAlignment="1">
      <alignment horizontal="center" vertical="center" wrapText="1"/>
    </xf>
    <xf numFmtId="0" fontId="0" fillId="61" borderId="33" xfId="0" applyFont="1" applyFill="1" applyBorder="1" applyAlignment="1">
      <alignment horizontal="center" vertical="center"/>
    </xf>
    <xf numFmtId="1" fontId="0" fillId="61" borderId="10" xfId="0" applyNumberFormat="1" applyFont="1" applyFill="1" applyBorder="1" applyAlignment="1">
      <alignment horizontal="center" vertical="center"/>
    </xf>
    <xf numFmtId="166" fontId="0" fillId="61" borderId="10" xfId="1" applyNumberFormat="1" applyFont="1" applyFill="1" applyBorder="1" applyAlignment="1">
      <alignment vertical="center"/>
    </xf>
    <xf numFmtId="166" fontId="41" fillId="61" borderId="24" xfId="1" applyNumberFormat="1" applyFont="1" applyFill="1" applyBorder="1" applyAlignment="1" applyProtection="1">
      <alignment horizontal="center" vertical="center"/>
      <protection locked="0"/>
    </xf>
    <xf numFmtId="0" fontId="0" fillId="61" borderId="35" xfId="0" applyFont="1" applyFill="1" applyBorder="1" applyAlignment="1">
      <alignment horizontal="center" vertical="center"/>
    </xf>
    <xf numFmtId="1" fontId="0" fillId="61" borderId="36" xfId="0" applyNumberFormat="1" applyFont="1" applyFill="1" applyBorder="1" applyAlignment="1">
      <alignment horizontal="center" vertical="center"/>
    </xf>
    <xf numFmtId="166" fontId="0" fillId="61" borderId="36" xfId="1" applyNumberFormat="1" applyFont="1" applyFill="1" applyBorder="1" applyAlignment="1">
      <alignment vertical="center"/>
    </xf>
    <xf numFmtId="166" fontId="41" fillId="61" borderId="37" xfId="1" applyNumberFormat="1" applyFont="1" applyFill="1" applyBorder="1" applyAlignment="1" applyProtection="1">
      <alignment horizontal="center" vertical="center"/>
      <protection locked="0"/>
    </xf>
    <xf numFmtId="0" fontId="16" fillId="61" borderId="34" xfId="0" applyFont="1" applyFill="1" applyBorder="1" applyAlignment="1">
      <alignment horizontal="center" vertical="center"/>
    </xf>
    <xf numFmtId="1" fontId="16" fillId="61" borderId="29" xfId="0" applyNumberFormat="1" applyFont="1" applyFill="1" applyBorder="1" applyAlignment="1">
      <alignment horizontal="center" vertical="center"/>
    </xf>
    <xf numFmtId="166" fontId="16" fillId="61" borderId="29" xfId="1" applyNumberFormat="1" applyFont="1" applyFill="1" applyBorder="1" applyAlignment="1">
      <alignment horizontal="center" vertical="center"/>
    </xf>
    <xf numFmtId="166" fontId="16" fillId="61" borderId="28" xfId="1" applyNumberFormat="1" applyFont="1" applyFill="1" applyBorder="1" applyAlignment="1">
      <alignment horizontal="center" vertical="center"/>
    </xf>
    <xf numFmtId="0" fontId="37" fillId="60" borderId="21" xfId="43" applyFont="1" applyFill="1" applyBorder="1" applyAlignment="1">
      <alignment horizontal="center" vertical="center" wrapText="1"/>
    </xf>
    <xf numFmtId="0" fontId="0" fillId="60" borderId="23" xfId="0" applyFill="1" applyBorder="1" applyAlignment="1">
      <alignment horizontal="center" vertical="center"/>
    </xf>
    <xf numFmtId="0" fontId="0" fillId="60" borderId="41" xfId="0" applyFill="1" applyBorder="1" applyAlignment="1">
      <alignment horizontal="center" vertical="center"/>
    </xf>
    <xf numFmtId="1" fontId="0" fillId="60" borderId="42" xfId="0" applyNumberFormat="1" applyFill="1" applyBorder="1" applyAlignment="1">
      <alignment horizontal="center" vertical="center"/>
    </xf>
    <xf numFmtId="166" fontId="0" fillId="60" borderId="42" xfId="1" applyNumberFormat="1" applyFont="1" applyFill="1" applyBorder="1" applyAlignment="1">
      <alignment vertical="center"/>
    </xf>
    <xf numFmtId="166" fontId="38" fillId="60" borderId="43" xfId="1" applyNumberFormat="1" applyFont="1" applyFill="1" applyBorder="1" applyAlignment="1" applyProtection="1">
      <alignment horizontal="center" vertical="center"/>
      <protection locked="0"/>
    </xf>
    <xf numFmtId="0" fontId="16" fillId="61" borderId="25" xfId="0" applyFont="1" applyFill="1" applyBorder="1" applyAlignment="1">
      <alignment horizontal="center" vertical="center"/>
    </xf>
    <xf numFmtId="0" fontId="16" fillId="61" borderId="30" xfId="0" applyFont="1" applyFill="1" applyBorder="1" applyAlignment="1">
      <alignment horizontal="center" vertical="center"/>
    </xf>
    <xf numFmtId="0" fontId="16" fillId="61" borderId="26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16" fillId="60" borderId="25" xfId="0" applyFont="1" applyFill="1" applyBorder="1" applyAlignment="1">
      <alignment horizontal="center"/>
    </xf>
    <xf numFmtId="0" fontId="16" fillId="60" borderId="30" xfId="0" applyFont="1" applyFill="1" applyBorder="1" applyAlignment="1">
      <alignment horizontal="center"/>
    </xf>
    <xf numFmtId="0" fontId="16" fillId="60" borderId="26" xfId="0" applyFont="1" applyFill="1" applyBorder="1" applyAlignment="1">
      <alignment horizontal="center"/>
    </xf>
    <xf numFmtId="0" fontId="13" fillId="58" borderId="25" xfId="0" applyFont="1" applyFill="1" applyBorder="1" applyAlignment="1">
      <alignment horizontal="center"/>
    </xf>
    <xf numFmtId="0" fontId="13" fillId="58" borderId="30" xfId="0" applyFont="1" applyFill="1" applyBorder="1" applyAlignment="1">
      <alignment horizontal="center"/>
    </xf>
    <xf numFmtId="0" fontId="16" fillId="58" borderId="25" xfId="0" applyFont="1" applyFill="1" applyBorder="1" applyAlignment="1">
      <alignment horizontal="left" vertical="center" wrapText="1"/>
    </xf>
    <xf numFmtId="0" fontId="16" fillId="58" borderId="30" xfId="0" applyFont="1" applyFill="1" applyBorder="1" applyAlignment="1">
      <alignment horizontal="left" vertical="center" wrapText="1"/>
    </xf>
    <xf numFmtId="0" fontId="16" fillId="58" borderId="25" xfId="0" applyFont="1" applyFill="1" applyBorder="1" applyAlignment="1">
      <alignment horizontal="left"/>
    </xf>
    <xf numFmtId="0" fontId="16" fillId="58" borderId="30" xfId="0" applyFont="1" applyFill="1" applyBorder="1" applyAlignment="1">
      <alignment horizontal="left"/>
    </xf>
    <xf numFmtId="0" fontId="0" fillId="0" borderId="0" xfId="0" applyAlignment="1">
      <alignment horizontal="justify" vertical="top"/>
    </xf>
    <xf numFmtId="0" fontId="37" fillId="58" borderId="39" xfId="43" applyFont="1" applyFill="1" applyBorder="1" applyAlignment="1">
      <alignment horizontal="justify" vertical="top" wrapText="1"/>
    </xf>
    <xf numFmtId="0" fontId="0" fillId="0" borderId="40" xfId="0" applyBorder="1" applyAlignment="1">
      <alignment horizontal="justify" vertical="top" wrapText="1"/>
    </xf>
    <xf numFmtId="164" fontId="39" fillId="0" borderId="28" xfId="1" applyFont="1" applyFill="1" applyBorder="1" applyAlignment="1">
      <alignment horizontal="justify" vertical="top" wrapText="1"/>
    </xf>
    <xf numFmtId="0" fontId="0" fillId="58" borderId="30" xfId="0" applyFill="1" applyBorder="1" applyAlignment="1">
      <alignment vertical="center"/>
    </xf>
    <xf numFmtId="166" fontId="0" fillId="58" borderId="30" xfId="1" applyNumberFormat="1" applyFont="1" applyFill="1" applyBorder="1" applyAlignment="1">
      <alignment vertical="center"/>
    </xf>
  </cellXfs>
  <cellStyles count="137">
    <cellStyle name="20% - Énfasis1" xfId="20" builtinId="30" customBuiltin="1"/>
    <cellStyle name="20% - Énfasis1 2" xfId="44"/>
    <cellStyle name="20% - Énfasis1 3" xfId="87"/>
    <cellStyle name="20% - Énfasis2" xfId="24" builtinId="34" customBuiltin="1"/>
    <cellStyle name="20% - Énfasis2 2" xfId="45"/>
    <cellStyle name="20% - Énfasis2 3" xfId="88"/>
    <cellStyle name="20% - Énfasis3" xfId="28" builtinId="38" customBuiltin="1"/>
    <cellStyle name="20% - Énfasis3 2" xfId="46"/>
    <cellStyle name="20% - Énfasis3 3" xfId="89"/>
    <cellStyle name="20% - Énfasis4" xfId="32" builtinId="42" customBuiltin="1"/>
    <cellStyle name="20% - Énfasis4 2" xfId="47"/>
    <cellStyle name="20% - Énfasis4 3" xfId="90"/>
    <cellStyle name="20% - Énfasis5" xfId="36" builtinId="46" customBuiltin="1"/>
    <cellStyle name="20% - Énfasis5 2" xfId="48"/>
    <cellStyle name="20% - Énfasis5 3" xfId="91"/>
    <cellStyle name="20% - Énfasis6" xfId="40" builtinId="50" customBuiltin="1"/>
    <cellStyle name="20% - Énfasis6 2" xfId="49"/>
    <cellStyle name="20% - Énfasis6 3" xfId="92"/>
    <cellStyle name="40% - Énfasis1" xfId="21" builtinId="31" customBuiltin="1"/>
    <cellStyle name="40% - Énfasis1 2" xfId="50"/>
    <cellStyle name="40% - Énfasis1 3" xfId="93"/>
    <cellStyle name="40% - Énfasis2" xfId="25" builtinId="35" customBuiltin="1"/>
    <cellStyle name="40% - Énfasis2 2" xfId="51"/>
    <cellStyle name="40% - Énfasis2 3" xfId="94"/>
    <cellStyle name="40% - Énfasis3" xfId="29" builtinId="39" customBuiltin="1"/>
    <cellStyle name="40% - Énfasis3 2" xfId="52"/>
    <cellStyle name="40% - Énfasis3 3" xfId="95"/>
    <cellStyle name="40% - Énfasis4" xfId="33" builtinId="43" customBuiltin="1"/>
    <cellStyle name="40% - Énfasis4 2" xfId="53"/>
    <cellStyle name="40% - Énfasis4 3" xfId="96"/>
    <cellStyle name="40% - Énfasis5" xfId="37" builtinId="47" customBuiltin="1"/>
    <cellStyle name="40% - Énfasis5 2" xfId="54"/>
    <cellStyle name="40% - Énfasis5 3" xfId="97"/>
    <cellStyle name="40% - Énfasis6" xfId="41" builtinId="51" customBuiltin="1"/>
    <cellStyle name="40% - Énfasis6 2" xfId="55"/>
    <cellStyle name="40% - Énfasis6 3" xfId="98"/>
    <cellStyle name="60% - Énfasis1" xfId="22" builtinId="32" customBuiltin="1"/>
    <cellStyle name="60% - Énfasis1 2" xfId="56"/>
    <cellStyle name="60% - Énfasis1 3" xfId="99"/>
    <cellStyle name="60% - Énfasis2" xfId="26" builtinId="36" customBuiltin="1"/>
    <cellStyle name="60% - Énfasis2 2" xfId="57"/>
    <cellStyle name="60% - Énfasis2 3" xfId="100"/>
    <cellStyle name="60% - Énfasis3" xfId="30" builtinId="40" customBuiltin="1"/>
    <cellStyle name="60% - Énfasis3 2" xfId="58"/>
    <cellStyle name="60% - Énfasis3 3" xfId="101"/>
    <cellStyle name="60% - Énfasis4" xfId="34" builtinId="44" customBuiltin="1"/>
    <cellStyle name="60% - Énfasis4 2" xfId="59"/>
    <cellStyle name="60% - Énfasis4 3" xfId="102"/>
    <cellStyle name="60% - Énfasis5" xfId="38" builtinId="48" customBuiltin="1"/>
    <cellStyle name="60% - Énfasis5 2" xfId="60"/>
    <cellStyle name="60% - Énfasis5 3" xfId="103"/>
    <cellStyle name="60% - Énfasis6" xfId="42" builtinId="52" customBuiltin="1"/>
    <cellStyle name="60% - Énfasis6 2" xfId="61"/>
    <cellStyle name="60% - Énfasis6 3" xfId="104"/>
    <cellStyle name="Buena 2" xfId="62"/>
    <cellStyle name="Buena 3" xfId="105"/>
    <cellStyle name="Bueno" xfId="7" builtinId="26" customBuiltin="1"/>
    <cellStyle name="Bueno 2" xfId="131"/>
    <cellStyle name="Cálculo" xfId="12" builtinId="22" customBuiltin="1"/>
    <cellStyle name="Cálculo 2" xfId="63"/>
    <cellStyle name="Cálculo 3" xfId="106"/>
    <cellStyle name="Celda de comprobación" xfId="14" builtinId="23" customBuiltin="1"/>
    <cellStyle name="Celda de comprobación 2" xfId="64"/>
    <cellStyle name="Celda de comprobación 3" xfId="107"/>
    <cellStyle name="Celda vinculada" xfId="13" builtinId="24" customBuiltin="1"/>
    <cellStyle name="Celda vinculada 2" xfId="65"/>
    <cellStyle name="Celda vinculada 3" xfId="108"/>
    <cellStyle name="Encabezado 1" xfId="3" builtinId="16" customBuiltin="1"/>
    <cellStyle name="Encabezado 1 2" xfId="132"/>
    <cellStyle name="Encabezado 4" xfId="6" builtinId="19" customBuiltin="1"/>
    <cellStyle name="Encabezado 4 2" xfId="66"/>
    <cellStyle name="Encabezado 4 3" xfId="109"/>
    <cellStyle name="Énfasis1" xfId="19" builtinId="29" customBuiltin="1"/>
    <cellStyle name="Énfasis1 2" xfId="67"/>
    <cellStyle name="Énfasis1 3" xfId="110"/>
    <cellStyle name="Énfasis2" xfId="23" builtinId="33" customBuiltin="1"/>
    <cellStyle name="Énfasis2 2" xfId="68"/>
    <cellStyle name="Énfasis2 3" xfId="111"/>
    <cellStyle name="Énfasis3" xfId="27" builtinId="37" customBuiltin="1"/>
    <cellStyle name="Énfasis3 2" xfId="69"/>
    <cellStyle name="Énfasis3 3" xfId="112"/>
    <cellStyle name="Énfasis4" xfId="31" builtinId="41" customBuiltin="1"/>
    <cellStyle name="Énfasis4 2" xfId="70"/>
    <cellStyle name="Énfasis4 3" xfId="113"/>
    <cellStyle name="Énfasis5" xfId="35" builtinId="45" customBuiltin="1"/>
    <cellStyle name="Énfasis5 2" xfId="71"/>
    <cellStyle name="Énfasis5 3" xfId="114"/>
    <cellStyle name="Énfasis6" xfId="39" builtinId="49" customBuiltin="1"/>
    <cellStyle name="Énfasis6 2" xfId="72"/>
    <cellStyle name="Énfasis6 3" xfId="115"/>
    <cellStyle name="Entrada" xfId="10" builtinId="20" customBuiltin="1"/>
    <cellStyle name="Entrada 2" xfId="73"/>
    <cellStyle name="Entrada 3" xfId="116"/>
    <cellStyle name="Incorrecto" xfId="8" builtinId="27" customBuiltin="1"/>
    <cellStyle name="Incorrecto 2" xfId="74"/>
    <cellStyle name="Incorrecto 3" xfId="117"/>
    <cellStyle name="Moneda" xfId="1" builtinId="4"/>
    <cellStyle name="Moneda 2" xfId="75"/>
    <cellStyle name="Moneda 3" xfId="118"/>
    <cellStyle name="Moneda 4" xfId="133"/>
    <cellStyle name="Neutral" xfId="9" builtinId="28" customBuiltin="1"/>
    <cellStyle name="Neutral 2" xfId="76"/>
    <cellStyle name="Neutral 3" xfId="119"/>
    <cellStyle name="Normal" xfId="0" builtinId="0"/>
    <cellStyle name="Normal 2" xfId="43"/>
    <cellStyle name="Normal 2 2" xfId="129"/>
    <cellStyle name="Normal 2 3" xfId="130"/>
    <cellStyle name="Normal 2 4" xfId="134"/>
    <cellStyle name="Normal 3" xfId="86"/>
    <cellStyle name="Normal 4" xfId="135"/>
    <cellStyle name="Normal 5" xfId="136"/>
    <cellStyle name="Notas" xfId="16" builtinId="10" customBuiltin="1"/>
    <cellStyle name="Notas 2" xfId="77"/>
    <cellStyle name="Notas 3" xfId="120"/>
    <cellStyle name="Salida" xfId="11" builtinId="21" customBuiltin="1"/>
    <cellStyle name="Salida 2" xfId="78"/>
    <cellStyle name="Salida 3" xfId="121"/>
    <cellStyle name="Texto de advertencia" xfId="15" builtinId="11" customBuiltin="1"/>
    <cellStyle name="Texto de advertencia 2" xfId="79"/>
    <cellStyle name="Texto de advertencia 3" xfId="122"/>
    <cellStyle name="Texto explicativo" xfId="17" builtinId="53" customBuiltin="1"/>
    <cellStyle name="Texto explicativo 2" xfId="80"/>
    <cellStyle name="Texto explicativo 3" xfId="123"/>
    <cellStyle name="Título" xfId="2" builtinId="15" customBuiltin="1"/>
    <cellStyle name="Título 1 2" xfId="82"/>
    <cellStyle name="Título 1 3" xfId="125"/>
    <cellStyle name="Título 2" xfId="4" builtinId="17" customBuiltin="1"/>
    <cellStyle name="Título 2 2" xfId="83"/>
    <cellStyle name="Título 2 3" xfId="126"/>
    <cellStyle name="Título 3" xfId="5" builtinId="18" customBuiltin="1"/>
    <cellStyle name="Título 3 2" xfId="84"/>
    <cellStyle name="Título 3 3" xfId="127"/>
    <cellStyle name="Título 4" xfId="81"/>
    <cellStyle name="Título 5" xfId="124"/>
    <cellStyle name="Total" xfId="18" builtinId="25" customBuiltin="1"/>
    <cellStyle name="Total 2" xfId="85"/>
    <cellStyle name="Total 3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Proyecci&#243;n%20presupuesto%20combusti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ón"/>
    </sheetNames>
    <sheetDataSet>
      <sheetData sheetId="0">
        <row r="21">
          <cell r="H21">
            <v>70769692.614107892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F3" sqref="F3"/>
    </sheetView>
  </sheetViews>
  <sheetFormatPr baseColWidth="10" defaultRowHeight="15" x14ac:dyDescent="0.25"/>
  <cols>
    <col min="6" max="6" width="13.85546875" customWidth="1"/>
  </cols>
  <sheetData>
    <row r="2" spans="2:6" ht="25.5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x14ac:dyDescent="0.25">
      <c r="B3" s="3" t="s">
        <v>5</v>
      </c>
      <c r="C3" s="5">
        <v>251457</v>
      </c>
      <c r="D3" s="5">
        <v>82</v>
      </c>
      <c r="E3" s="5">
        <v>9586</v>
      </c>
      <c r="F3" s="7">
        <v>787444.71259999985</v>
      </c>
    </row>
    <row r="4" spans="2:6" x14ac:dyDescent="0.25">
      <c r="B4" s="3" t="s">
        <v>6</v>
      </c>
      <c r="C4" s="5">
        <v>305194</v>
      </c>
      <c r="D4" s="5">
        <v>46</v>
      </c>
      <c r="E4" s="5">
        <v>9586</v>
      </c>
      <c r="F4" s="6">
        <v>444963.25020000001</v>
      </c>
    </row>
    <row r="5" spans="2:6" x14ac:dyDescent="0.25">
      <c r="B5" s="3" t="s">
        <v>7</v>
      </c>
      <c r="C5" s="5"/>
      <c r="D5" s="5"/>
      <c r="E5" s="5"/>
      <c r="F5" s="6"/>
    </row>
    <row r="6" spans="2:6" x14ac:dyDescent="0.25">
      <c r="B6" s="3" t="s">
        <v>8</v>
      </c>
      <c r="C6" s="5">
        <v>170373</v>
      </c>
      <c r="D6" s="5">
        <v>22</v>
      </c>
      <c r="E6" s="5">
        <v>9586</v>
      </c>
      <c r="F6" s="6">
        <v>208912.92519999997</v>
      </c>
    </row>
    <row r="7" spans="2:6" x14ac:dyDescent="0.25">
      <c r="B7" s="3" t="s">
        <v>9</v>
      </c>
      <c r="C7" s="5">
        <v>244732</v>
      </c>
      <c r="D7" s="5">
        <v>31</v>
      </c>
      <c r="E7" s="5">
        <v>9586</v>
      </c>
      <c r="F7" s="6">
        <v>292644.88819999999</v>
      </c>
    </row>
    <row r="8" spans="2:6" x14ac:dyDescent="0.25">
      <c r="B8" s="3" t="s">
        <v>10</v>
      </c>
      <c r="C8" s="5">
        <v>70496</v>
      </c>
      <c r="D8" s="5">
        <v>4</v>
      </c>
      <c r="E8" s="5">
        <v>9586</v>
      </c>
      <c r="F8" s="6">
        <v>39819.413199999995</v>
      </c>
    </row>
    <row r="9" spans="2:6" x14ac:dyDescent="0.25">
      <c r="B9" s="3" t="s">
        <v>11</v>
      </c>
      <c r="C9" s="5">
        <v>161751</v>
      </c>
      <c r="D9" s="5">
        <v>29</v>
      </c>
      <c r="E9" s="5">
        <v>9331</v>
      </c>
      <c r="F9" s="6">
        <v>268796.21288000001</v>
      </c>
    </row>
    <row r="10" spans="2:6" x14ac:dyDescent="0.25">
      <c r="B10" s="3" t="s">
        <v>12</v>
      </c>
      <c r="C10" s="5">
        <v>193406</v>
      </c>
      <c r="D10" s="5">
        <v>33</v>
      </c>
      <c r="E10" s="5">
        <v>9331</v>
      </c>
      <c r="F10" s="6">
        <v>311297.13143000007</v>
      </c>
    </row>
    <row r="11" spans="2:6" x14ac:dyDescent="0.25">
      <c r="B11" s="3" t="s">
        <v>13</v>
      </c>
      <c r="C11" s="5">
        <v>231412</v>
      </c>
      <c r="D11" s="5">
        <v>45</v>
      </c>
      <c r="E11" s="5">
        <v>9331</v>
      </c>
      <c r="F11" s="6">
        <v>422303.40860000002</v>
      </c>
    </row>
    <row r="12" spans="2:6" x14ac:dyDescent="0.25">
      <c r="B12" s="3" t="s">
        <v>14</v>
      </c>
      <c r="C12" s="5">
        <v>180395</v>
      </c>
      <c r="D12" s="5">
        <v>20</v>
      </c>
      <c r="E12" s="5">
        <v>9331</v>
      </c>
      <c r="F12" s="6">
        <v>189215.44018999999</v>
      </c>
    </row>
    <row r="13" spans="2:6" x14ac:dyDescent="0.25">
      <c r="B13" s="3" t="s">
        <v>15</v>
      </c>
      <c r="C13" s="5">
        <v>186551</v>
      </c>
      <c r="D13" s="5">
        <v>18</v>
      </c>
      <c r="E13" s="5">
        <v>9586</v>
      </c>
      <c r="F13" s="6">
        <v>171806.29339999997</v>
      </c>
    </row>
    <row r="14" spans="2:6" x14ac:dyDescent="0.25">
      <c r="B14" s="3" t="s">
        <v>16</v>
      </c>
      <c r="C14" s="5">
        <v>170723</v>
      </c>
      <c r="D14" s="5">
        <v>66</v>
      </c>
      <c r="E14" s="5">
        <v>9586</v>
      </c>
      <c r="F14" s="6">
        <v>635289.3091999999</v>
      </c>
    </row>
    <row r="15" spans="2:6" x14ac:dyDescent="0.25">
      <c r="B15" s="3" t="s">
        <v>17</v>
      </c>
      <c r="C15" s="5">
        <v>24284</v>
      </c>
      <c r="D15" s="5">
        <v>54</v>
      </c>
      <c r="E15" s="5">
        <v>9586</v>
      </c>
      <c r="F15" s="6">
        <v>518553.43680000002</v>
      </c>
    </row>
    <row r="16" spans="2:6" x14ac:dyDescent="0.25">
      <c r="B16" s="3" t="s">
        <v>18</v>
      </c>
      <c r="C16" s="5">
        <v>52650</v>
      </c>
      <c r="D16" s="5">
        <v>72</v>
      </c>
      <c r="E16" s="5">
        <v>9331</v>
      </c>
      <c r="F16" s="6">
        <v>667698.45160000003</v>
      </c>
    </row>
    <row r="17" spans="2:6" x14ac:dyDescent="0.25">
      <c r="B17" s="3" t="s">
        <v>19</v>
      </c>
      <c r="C17" s="5">
        <v>37340</v>
      </c>
      <c r="D17" s="5">
        <v>43</v>
      </c>
      <c r="E17" s="5">
        <v>9331</v>
      </c>
      <c r="F17" s="6">
        <v>397409.10438999999</v>
      </c>
    </row>
    <row r="18" spans="2:6" x14ac:dyDescent="0.25">
      <c r="B18" s="3" t="s">
        <v>20</v>
      </c>
      <c r="C18" s="5">
        <v>27305</v>
      </c>
      <c r="D18" s="5">
        <v>33</v>
      </c>
      <c r="E18" s="5">
        <v>9586</v>
      </c>
      <c r="F18" s="6">
        <v>314549.25339999999</v>
      </c>
    </row>
    <row r="19" spans="2:6" x14ac:dyDescent="0.25">
      <c r="B19" s="3" t="s">
        <v>21</v>
      </c>
      <c r="C19" s="5">
        <v>27074</v>
      </c>
      <c r="D19" s="5">
        <v>20</v>
      </c>
      <c r="E19" s="5">
        <v>9586</v>
      </c>
      <c r="F19" s="6">
        <v>189731.72939999998</v>
      </c>
    </row>
    <row r="20" spans="2:6" x14ac:dyDescent="0.25">
      <c r="B20" s="1"/>
      <c r="C20" s="1"/>
      <c r="D20" s="1"/>
      <c r="E20" s="1"/>
      <c r="F20" s="4">
        <v>5860434.9606900001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260244</v>
      </c>
      <c r="D3" s="12">
        <v>39</v>
      </c>
      <c r="E3" s="12">
        <v>8099</v>
      </c>
      <c r="F3" s="32">
        <v>312074.56183999998</v>
      </c>
    </row>
    <row r="4" spans="2:6" x14ac:dyDescent="0.25">
      <c r="B4" s="10" t="s">
        <v>6</v>
      </c>
      <c r="C4" s="12">
        <v>316445</v>
      </c>
      <c r="D4" s="12">
        <v>114</v>
      </c>
      <c r="E4" s="12">
        <v>8099</v>
      </c>
      <c r="F4" s="32">
        <v>922012.4159100001</v>
      </c>
    </row>
    <row r="5" spans="2:6" x14ac:dyDescent="0.25">
      <c r="B5" s="10" t="s">
        <v>7</v>
      </c>
      <c r="C5" s="12">
        <v>212668</v>
      </c>
      <c r="D5" s="12">
        <v>47</v>
      </c>
      <c r="E5" s="12">
        <v>8049</v>
      </c>
      <c r="F5" s="32">
        <v>378060.22378</v>
      </c>
    </row>
    <row r="6" spans="2:6" x14ac:dyDescent="0.25">
      <c r="B6" s="10" t="s">
        <v>8</v>
      </c>
      <c r="C6" s="12">
        <v>179920</v>
      </c>
      <c r="D6" s="12">
        <v>29</v>
      </c>
      <c r="E6" s="12">
        <v>8099</v>
      </c>
      <c r="F6" s="32">
        <v>237745.36995999998</v>
      </c>
    </row>
    <row r="7" spans="2:6" x14ac:dyDescent="0.25">
      <c r="B7" s="10" t="s">
        <v>9</v>
      </c>
      <c r="C7" s="12">
        <v>251948</v>
      </c>
      <c r="D7" s="12">
        <v>68</v>
      </c>
      <c r="E7" s="12">
        <v>8099</v>
      </c>
      <c r="F7" s="32">
        <v>546537.66503999999</v>
      </c>
    </row>
    <row r="8" spans="2:6" x14ac:dyDescent="0.25">
      <c r="B8" s="10" t="s">
        <v>10</v>
      </c>
      <c r="C8" s="12">
        <v>92890</v>
      </c>
      <c r="D8" s="12">
        <v>70</v>
      </c>
      <c r="E8" s="12">
        <v>8061</v>
      </c>
      <c r="F8" s="32">
        <v>563063.90733000007</v>
      </c>
    </row>
    <row r="9" spans="2:6" x14ac:dyDescent="0.25">
      <c r="B9" s="10" t="s">
        <v>11</v>
      </c>
      <c r="C9" s="12">
        <v>170150</v>
      </c>
      <c r="D9" s="12">
        <v>16</v>
      </c>
      <c r="E9" s="12">
        <v>8048</v>
      </c>
      <c r="F9" s="32">
        <v>125209.2282</v>
      </c>
    </row>
    <row r="10" spans="2:6" x14ac:dyDescent="0.25">
      <c r="B10" s="10" t="s">
        <v>12</v>
      </c>
      <c r="C10" s="12">
        <v>211120</v>
      </c>
      <c r="D10" s="12">
        <v>86</v>
      </c>
      <c r="E10" s="12">
        <v>8048</v>
      </c>
      <c r="F10" s="32">
        <v>692855.7586399999</v>
      </c>
    </row>
    <row r="11" spans="2:6" x14ac:dyDescent="0.25">
      <c r="B11" s="10" t="s">
        <v>13</v>
      </c>
      <c r="C11" s="12">
        <v>241159</v>
      </c>
      <c r="D11" s="12">
        <v>51</v>
      </c>
      <c r="E11" s="12">
        <v>8049</v>
      </c>
      <c r="F11" s="32">
        <v>411143.06729999994</v>
      </c>
    </row>
    <row r="12" spans="2:6" x14ac:dyDescent="0.25">
      <c r="B12" s="10" t="s">
        <v>14</v>
      </c>
      <c r="C12" s="12">
        <v>190420</v>
      </c>
      <c r="D12" s="12">
        <v>49</v>
      </c>
      <c r="E12" s="12">
        <v>8049</v>
      </c>
      <c r="F12" s="32">
        <v>391685.15377999999</v>
      </c>
    </row>
    <row r="13" spans="2:6" x14ac:dyDescent="0.25">
      <c r="B13" s="10" t="s">
        <v>15</v>
      </c>
      <c r="C13" s="12">
        <v>196033</v>
      </c>
      <c r="D13" s="12">
        <v>42</v>
      </c>
      <c r="E13" s="12">
        <v>8099</v>
      </c>
      <c r="F13" s="32">
        <v>340170.58487999998</v>
      </c>
    </row>
    <row r="14" spans="2:6" x14ac:dyDescent="0.25">
      <c r="B14" s="10" t="s">
        <v>16</v>
      </c>
      <c r="C14" s="12">
        <v>183884</v>
      </c>
      <c r="D14" s="12">
        <v>96</v>
      </c>
      <c r="E14" s="12">
        <v>8099</v>
      </c>
      <c r="F14" s="32">
        <v>776512.78460999997</v>
      </c>
    </row>
    <row r="15" spans="2:6" x14ac:dyDescent="0.25">
      <c r="B15" s="10" t="s">
        <v>17</v>
      </c>
      <c r="C15" s="12">
        <v>32551</v>
      </c>
      <c r="D15" s="12">
        <v>39</v>
      </c>
      <c r="E15" s="12">
        <v>8099</v>
      </c>
      <c r="F15" s="32">
        <v>316886.20487000002</v>
      </c>
    </row>
    <row r="16" spans="2:6" x14ac:dyDescent="0.25">
      <c r="B16" s="10" t="s">
        <v>18</v>
      </c>
      <c r="C16" s="12">
        <v>66637</v>
      </c>
      <c r="D16" s="12">
        <v>64</v>
      </c>
      <c r="E16" s="12">
        <v>8049</v>
      </c>
      <c r="F16" s="32">
        <v>515711.52579999994</v>
      </c>
    </row>
    <row r="17" spans="2:6" x14ac:dyDescent="0.25">
      <c r="B17" s="10" t="s">
        <v>19</v>
      </c>
      <c r="C17" s="12">
        <v>47953</v>
      </c>
      <c r="D17" s="12">
        <v>41</v>
      </c>
      <c r="E17" s="12">
        <v>8049</v>
      </c>
      <c r="F17" s="32">
        <v>328778.40873999998</v>
      </c>
    </row>
    <row r="18" spans="2:6" x14ac:dyDescent="0.25">
      <c r="B18" s="10" t="s">
        <v>20</v>
      </c>
      <c r="C18" s="12">
        <v>42027</v>
      </c>
      <c r="D18" s="12">
        <v>56</v>
      </c>
      <c r="E18" s="12">
        <v>8099</v>
      </c>
      <c r="F18" s="32">
        <v>450723.59888000001</v>
      </c>
    </row>
    <row r="19" spans="2:6" x14ac:dyDescent="0.25">
      <c r="B19" s="10" t="s">
        <v>21</v>
      </c>
      <c r="C19" s="12">
        <v>42603</v>
      </c>
      <c r="D19" s="12">
        <v>64</v>
      </c>
      <c r="E19" s="12">
        <v>8099</v>
      </c>
      <c r="F19" s="32">
        <v>519678.08006999997</v>
      </c>
    </row>
    <row r="20" spans="2:6" x14ac:dyDescent="0.25">
      <c r="F20" s="33">
        <v>7828848.5396299995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261006</v>
      </c>
      <c r="D3" s="12">
        <v>39</v>
      </c>
      <c r="E3" s="12">
        <v>8061</v>
      </c>
      <c r="F3" s="32">
        <v>313636.43934000004</v>
      </c>
    </row>
    <row r="4" spans="2:6" x14ac:dyDescent="0.25">
      <c r="B4" s="10" t="s">
        <v>6</v>
      </c>
      <c r="C4" s="12">
        <v>318278</v>
      </c>
      <c r="D4" s="12">
        <v>92</v>
      </c>
      <c r="E4" s="12">
        <v>8061</v>
      </c>
      <c r="F4" s="32">
        <v>737673.61472999991</v>
      </c>
    </row>
    <row r="5" spans="2:6" x14ac:dyDescent="0.25">
      <c r="B5" s="10" t="s">
        <v>7</v>
      </c>
      <c r="C5" s="12">
        <v>122996</v>
      </c>
      <c r="D5" s="12">
        <v>40</v>
      </c>
      <c r="E5" s="12">
        <v>8048</v>
      </c>
      <c r="F5" s="32">
        <v>321417.03020000004</v>
      </c>
    </row>
    <row r="6" spans="2:6" x14ac:dyDescent="0.25">
      <c r="B6" s="10" t="s">
        <v>8</v>
      </c>
      <c r="C6" s="12">
        <v>181421</v>
      </c>
      <c r="D6" s="12">
        <v>50</v>
      </c>
      <c r="E6" s="12">
        <v>8061</v>
      </c>
      <c r="F6" s="32">
        <v>401932.84401</v>
      </c>
    </row>
    <row r="7" spans="2:6" x14ac:dyDescent="0.25">
      <c r="B7" s="10" t="s">
        <v>9</v>
      </c>
      <c r="C7" s="12">
        <v>253671</v>
      </c>
      <c r="D7" s="12">
        <v>60</v>
      </c>
      <c r="E7" s="12">
        <v>8061</v>
      </c>
      <c r="F7" s="32">
        <v>481643.86832999997</v>
      </c>
    </row>
    <row r="8" spans="2:6" x14ac:dyDescent="0.25">
      <c r="B8" s="10" t="s">
        <v>10</v>
      </c>
      <c r="C8" s="12">
        <v>95390</v>
      </c>
      <c r="D8" s="12">
        <v>109</v>
      </c>
      <c r="E8" s="12">
        <v>8061</v>
      </c>
      <c r="F8" s="32">
        <v>880851.96252000006</v>
      </c>
    </row>
    <row r="9" spans="2:6" x14ac:dyDescent="0.25">
      <c r="B9" s="10" t="s">
        <v>11</v>
      </c>
      <c r="C9" s="12">
        <v>171002</v>
      </c>
      <c r="D9" s="12">
        <v>30</v>
      </c>
      <c r="E9" s="12">
        <v>8048</v>
      </c>
      <c r="F9" s="32">
        <v>237823.49289999998</v>
      </c>
    </row>
    <row r="10" spans="2:6" x14ac:dyDescent="0.25">
      <c r="B10" s="10" t="s">
        <v>12</v>
      </c>
      <c r="C10" s="12">
        <v>212021</v>
      </c>
      <c r="D10" s="12">
        <v>33</v>
      </c>
      <c r="E10" s="12">
        <v>8048</v>
      </c>
      <c r="F10" s="32">
        <v>264727.62259999994</v>
      </c>
    </row>
    <row r="11" spans="2:6" x14ac:dyDescent="0.25">
      <c r="B11" s="10" t="s">
        <v>13</v>
      </c>
      <c r="C11" s="12">
        <v>243235</v>
      </c>
      <c r="D11" s="12">
        <v>60</v>
      </c>
      <c r="E11" s="12">
        <v>8048</v>
      </c>
      <c r="F11" s="32">
        <v>482640.61089999997</v>
      </c>
    </row>
    <row r="12" spans="2:6" x14ac:dyDescent="0.25">
      <c r="B12" s="10" t="s">
        <v>14</v>
      </c>
      <c r="C12" s="12">
        <v>192723</v>
      </c>
      <c r="D12" s="12">
        <v>71</v>
      </c>
      <c r="E12" s="12">
        <v>8048</v>
      </c>
      <c r="F12" s="32">
        <v>570668.54110000003</v>
      </c>
    </row>
    <row r="13" spans="2:6" x14ac:dyDescent="0.25">
      <c r="B13" s="10" t="s">
        <v>15</v>
      </c>
      <c r="C13" s="12">
        <v>196867</v>
      </c>
      <c r="D13" s="12">
        <v>22</v>
      </c>
      <c r="E13" s="12">
        <v>8061</v>
      </c>
      <c r="F13" s="32">
        <v>175754.42478</v>
      </c>
    </row>
    <row r="14" spans="2:6" x14ac:dyDescent="0.25">
      <c r="B14" s="10" t="s">
        <v>16</v>
      </c>
      <c r="C14" s="12">
        <v>155794</v>
      </c>
      <c r="D14" s="12">
        <v>66</v>
      </c>
      <c r="E14" s="12">
        <v>8061</v>
      </c>
      <c r="F14" s="32">
        <v>530640.99674999993</v>
      </c>
    </row>
    <row r="15" spans="2:6" x14ac:dyDescent="0.25">
      <c r="B15" s="10" t="s">
        <v>17</v>
      </c>
      <c r="C15" s="12">
        <v>33659</v>
      </c>
      <c r="D15" s="12">
        <v>38</v>
      </c>
      <c r="E15" s="12">
        <v>8061</v>
      </c>
      <c r="F15" s="32">
        <v>302689.07172000007</v>
      </c>
    </row>
    <row r="16" spans="2:6" x14ac:dyDescent="0.25">
      <c r="B16" s="10" t="s">
        <v>18</v>
      </c>
      <c r="C16" s="12">
        <v>68997</v>
      </c>
      <c r="D16" s="12">
        <v>59</v>
      </c>
      <c r="E16" s="12">
        <v>8048</v>
      </c>
      <c r="F16" s="32">
        <v>473272.8553</v>
      </c>
    </row>
    <row r="17" spans="2:6" x14ac:dyDescent="0.25">
      <c r="B17" s="10" t="s">
        <v>19</v>
      </c>
      <c r="C17" s="12">
        <v>49261</v>
      </c>
      <c r="D17" s="12">
        <v>41</v>
      </c>
      <c r="E17" s="12">
        <v>8048</v>
      </c>
      <c r="F17" s="32">
        <v>333513.02389999997</v>
      </c>
    </row>
    <row r="18" spans="2:6" x14ac:dyDescent="0.25">
      <c r="B18" s="10" t="s">
        <v>20</v>
      </c>
      <c r="C18" s="12">
        <v>44008</v>
      </c>
      <c r="D18" s="12">
        <v>47</v>
      </c>
      <c r="E18" s="12">
        <v>8061</v>
      </c>
      <c r="F18" s="32">
        <v>378200.11185000004</v>
      </c>
    </row>
    <row r="19" spans="2:6" x14ac:dyDescent="0.25">
      <c r="B19" s="10" t="s">
        <v>21</v>
      </c>
      <c r="C19" s="12">
        <v>44907</v>
      </c>
      <c r="D19" s="12">
        <v>51</v>
      </c>
      <c r="E19" s="12">
        <v>8061</v>
      </c>
      <c r="F19" s="32">
        <v>412662.55410000001</v>
      </c>
    </row>
    <row r="20" spans="2:6" x14ac:dyDescent="0.25">
      <c r="F20" s="33">
        <v>7299749.0650300011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262106</v>
      </c>
      <c r="D3" s="12">
        <v>52</v>
      </c>
      <c r="E3" s="12">
        <v>8165</v>
      </c>
      <c r="F3" s="32">
        <v>423766.38126000005</v>
      </c>
    </row>
    <row r="4" spans="2:6" x14ac:dyDescent="0.25">
      <c r="B4" s="10" t="s">
        <v>6</v>
      </c>
      <c r="C4" s="12">
        <v>319799</v>
      </c>
      <c r="D4" s="12">
        <v>66</v>
      </c>
      <c r="E4" s="12">
        <v>8165</v>
      </c>
      <c r="F4" s="32">
        <v>535347.19929999998</v>
      </c>
    </row>
    <row r="5" spans="2:6" x14ac:dyDescent="0.25">
      <c r="B5" s="10" t="s">
        <v>7</v>
      </c>
      <c r="C5" s="12">
        <v>124452</v>
      </c>
      <c r="D5" s="12">
        <v>57</v>
      </c>
      <c r="E5" s="12">
        <v>8048</v>
      </c>
      <c r="F5" s="32">
        <v>457684.07299999997</v>
      </c>
    </row>
    <row r="6" spans="2:6" x14ac:dyDescent="0.25">
      <c r="B6" s="10" t="s">
        <v>8</v>
      </c>
      <c r="C6" s="12">
        <v>182592</v>
      </c>
      <c r="D6" s="12">
        <v>39</v>
      </c>
      <c r="E6" s="12">
        <v>8165</v>
      </c>
      <c r="F6" s="32">
        <v>319565.99166</v>
      </c>
    </row>
    <row r="7" spans="2:6" x14ac:dyDescent="0.25">
      <c r="B7" s="10" t="s">
        <v>9</v>
      </c>
      <c r="C7" s="12">
        <v>255794</v>
      </c>
      <c r="D7" s="12">
        <v>65</v>
      </c>
      <c r="E7" s="12">
        <v>8165</v>
      </c>
      <c r="F7" s="32">
        <v>529019.53289999999</v>
      </c>
    </row>
    <row r="8" spans="2:6" x14ac:dyDescent="0.25">
      <c r="B8" s="10" t="s">
        <v>10</v>
      </c>
      <c r="C8" s="12">
        <v>97980</v>
      </c>
      <c r="D8" s="12">
        <v>129</v>
      </c>
      <c r="E8" s="12">
        <v>8165</v>
      </c>
      <c r="F8" s="32">
        <v>1045733.54099</v>
      </c>
    </row>
    <row r="9" spans="2:6" x14ac:dyDescent="0.25">
      <c r="B9" s="10" t="s">
        <v>11</v>
      </c>
      <c r="C9" s="12"/>
      <c r="D9" s="12"/>
      <c r="E9" s="12"/>
      <c r="F9" s="32"/>
    </row>
    <row r="10" spans="2:6" x14ac:dyDescent="0.25">
      <c r="B10" s="10" t="s">
        <v>12</v>
      </c>
      <c r="C10" s="12">
        <v>214417</v>
      </c>
      <c r="D10" s="12">
        <v>67</v>
      </c>
      <c r="E10" s="12">
        <v>8048</v>
      </c>
      <c r="F10" s="32">
        <v>542243.35830000008</v>
      </c>
    </row>
    <row r="11" spans="2:6" x14ac:dyDescent="0.25">
      <c r="B11" s="10" t="s">
        <v>13</v>
      </c>
      <c r="C11" s="12">
        <v>246529</v>
      </c>
      <c r="D11" s="12">
        <v>84</v>
      </c>
      <c r="E11" s="12">
        <v>8048</v>
      </c>
      <c r="F11" s="32">
        <v>676337.46809999994</v>
      </c>
    </row>
    <row r="12" spans="2:6" x14ac:dyDescent="0.25">
      <c r="B12" s="10" t="s">
        <v>14</v>
      </c>
      <c r="C12" s="12">
        <v>194371</v>
      </c>
      <c r="D12" s="12">
        <v>45</v>
      </c>
      <c r="E12" s="12">
        <v>8048</v>
      </c>
      <c r="F12" s="32">
        <v>363081.0085</v>
      </c>
    </row>
    <row r="13" spans="2:6" x14ac:dyDescent="0.25">
      <c r="B13" s="10" t="s">
        <v>15</v>
      </c>
      <c r="C13" s="12">
        <v>197154</v>
      </c>
      <c r="D13" s="12">
        <v>26</v>
      </c>
      <c r="E13" s="12">
        <v>8165</v>
      </c>
      <c r="F13" s="32">
        <v>210088.53759999998</v>
      </c>
    </row>
    <row r="14" spans="2:6" x14ac:dyDescent="0.25">
      <c r="B14" s="10" t="s">
        <v>16</v>
      </c>
      <c r="C14" s="12">
        <v>186612</v>
      </c>
      <c r="D14" s="12">
        <v>30</v>
      </c>
      <c r="E14" s="12">
        <v>8061</v>
      </c>
      <c r="F14" s="32">
        <v>237915.82307000001</v>
      </c>
    </row>
    <row r="15" spans="2:6" x14ac:dyDescent="0.25">
      <c r="B15" s="10" t="s">
        <v>17</v>
      </c>
      <c r="C15" s="12">
        <v>34759</v>
      </c>
      <c r="D15" s="12">
        <v>35</v>
      </c>
      <c r="E15" s="12">
        <v>8165</v>
      </c>
      <c r="F15" s="32">
        <v>284167.05317999999</v>
      </c>
    </row>
    <row r="16" spans="2:6" x14ac:dyDescent="0.25">
      <c r="B16" s="10" t="s">
        <v>18</v>
      </c>
      <c r="C16" s="12">
        <v>71801</v>
      </c>
      <c r="D16" s="12">
        <v>79</v>
      </c>
      <c r="E16" s="12">
        <v>8048</v>
      </c>
      <c r="F16" s="32">
        <v>632194.73659999995</v>
      </c>
    </row>
    <row r="17" spans="2:6" x14ac:dyDescent="0.25">
      <c r="B17" s="10" t="s">
        <v>19</v>
      </c>
      <c r="C17" s="12">
        <v>50219</v>
      </c>
      <c r="D17" s="12">
        <v>30</v>
      </c>
      <c r="E17" s="12">
        <v>8048</v>
      </c>
      <c r="F17" s="32">
        <v>243344.3523</v>
      </c>
    </row>
    <row r="18" spans="2:6" x14ac:dyDescent="0.25">
      <c r="B18" s="10" t="s">
        <v>20</v>
      </c>
      <c r="C18" s="12">
        <v>45875</v>
      </c>
      <c r="D18" s="12">
        <v>47</v>
      </c>
      <c r="E18" s="12">
        <v>8165</v>
      </c>
      <c r="F18" s="32">
        <v>384491.12086000002</v>
      </c>
    </row>
    <row r="19" spans="2:6" x14ac:dyDescent="0.25">
      <c r="B19" s="10" t="s">
        <v>21</v>
      </c>
      <c r="C19" s="12">
        <v>46532</v>
      </c>
      <c r="D19" s="12">
        <v>37</v>
      </c>
      <c r="E19" s="12">
        <v>8165</v>
      </c>
      <c r="F19" s="32">
        <v>302708.15116000001</v>
      </c>
    </row>
    <row r="20" spans="2:6" x14ac:dyDescent="0.25">
      <c r="F20" s="33">
        <v>7187688.328780001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263955</v>
      </c>
      <c r="D3" s="12">
        <v>79</v>
      </c>
      <c r="E3" s="12">
        <v>8266</v>
      </c>
      <c r="F3" s="32">
        <v>654068.79749999999</v>
      </c>
    </row>
    <row r="4" spans="2:6" x14ac:dyDescent="0.25">
      <c r="B4" s="10" t="s">
        <v>6</v>
      </c>
      <c r="C4" s="12">
        <v>320788</v>
      </c>
      <c r="D4" s="12">
        <v>39</v>
      </c>
      <c r="E4" s="12">
        <v>8266</v>
      </c>
      <c r="F4" s="32">
        <v>324306.70125000004</v>
      </c>
    </row>
    <row r="5" spans="2:6" x14ac:dyDescent="0.25">
      <c r="B5" s="10" t="s">
        <v>7</v>
      </c>
      <c r="C5" s="12">
        <v>125205</v>
      </c>
      <c r="D5" s="12">
        <v>27</v>
      </c>
      <c r="E5" s="12">
        <v>8181</v>
      </c>
      <c r="F5" s="32">
        <v>220354.79648000002</v>
      </c>
    </row>
    <row r="6" spans="2:6" x14ac:dyDescent="0.25">
      <c r="B6" s="10" t="s">
        <v>8</v>
      </c>
      <c r="C6" s="12">
        <v>183398</v>
      </c>
      <c r="D6" s="12">
        <v>26</v>
      </c>
      <c r="E6" s="12">
        <v>8266</v>
      </c>
      <c r="F6" s="32">
        <v>214430.0865</v>
      </c>
    </row>
    <row r="7" spans="2:6" x14ac:dyDescent="0.25">
      <c r="B7" s="10" t="s">
        <v>9</v>
      </c>
      <c r="C7" s="12">
        <v>257420</v>
      </c>
      <c r="D7" s="12">
        <v>52</v>
      </c>
      <c r="E7" s="12">
        <v>8266</v>
      </c>
      <c r="F7" s="32">
        <v>433431.13274999999</v>
      </c>
    </row>
    <row r="8" spans="2:6" x14ac:dyDescent="0.25">
      <c r="B8" s="10" t="s">
        <v>10</v>
      </c>
      <c r="C8" s="12">
        <v>99800</v>
      </c>
      <c r="D8" s="12">
        <v>75</v>
      </c>
      <c r="E8" s="12">
        <v>8266</v>
      </c>
      <c r="F8" s="32">
        <v>620113.09649999999</v>
      </c>
    </row>
    <row r="9" spans="2:6" x14ac:dyDescent="0.25">
      <c r="B9" s="10" t="s">
        <v>11</v>
      </c>
      <c r="C9" s="12">
        <v>171636</v>
      </c>
      <c r="D9" s="12">
        <v>22</v>
      </c>
      <c r="E9" s="12">
        <v>8181</v>
      </c>
      <c r="F9" s="32">
        <v>182870.92071999999</v>
      </c>
    </row>
    <row r="10" spans="2:6" x14ac:dyDescent="0.25">
      <c r="B10" s="10" t="s">
        <v>12</v>
      </c>
      <c r="C10" s="12">
        <v>216066</v>
      </c>
      <c r="D10" s="12">
        <v>48</v>
      </c>
      <c r="E10" s="12">
        <v>8181</v>
      </c>
      <c r="F10" s="32">
        <v>396182.15172000002</v>
      </c>
    </row>
    <row r="11" spans="2:6" x14ac:dyDescent="0.25">
      <c r="B11" s="10" t="s">
        <v>13</v>
      </c>
      <c r="C11" s="12">
        <v>247971</v>
      </c>
      <c r="D11" s="12">
        <v>42</v>
      </c>
      <c r="E11" s="12">
        <v>8181</v>
      </c>
      <c r="F11" s="32">
        <v>345134.71851999999</v>
      </c>
    </row>
    <row r="12" spans="2:6" x14ac:dyDescent="0.25">
      <c r="B12" s="10" t="s">
        <v>14</v>
      </c>
      <c r="C12" s="12">
        <v>196640</v>
      </c>
      <c r="D12" s="12">
        <v>59</v>
      </c>
      <c r="E12" s="12">
        <v>8181</v>
      </c>
      <c r="F12" s="32">
        <v>482283.80871999997</v>
      </c>
    </row>
    <row r="13" spans="2:6" x14ac:dyDescent="0.25">
      <c r="B13" s="10" t="s">
        <v>15</v>
      </c>
      <c r="C13" s="12">
        <v>198079</v>
      </c>
      <c r="D13" s="12">
        <v>8</v>
      </c>
      <c r="E13" s="12">
        <v>8266</v>
      </c>
      <c r="F13" s="32">
        <v>68481.738750000004</v>
      </c>
    </row>
    <row r="14" spans="2:6" x14ac:dyDescent="0.25">
      <c r="B14" s="10" t="s">
        <v>16</v>
      </c>
      <c r="C14" s="12">
        <v>186913</v>
      </c>
      <c r="D14" s="12">
        <v>16</v>
      </c>
      <c r="E14" s="12">
        <v>8266</v>
      </c>
      <c r="F14" s="32">
        <v>132326.39175000001</v>
      </c>
    </row>
    <row r="15" spans="2:6" x14ac:dyDescent="0.25">
      <c r="B15" s="10" t="s">
        <v>17</v>
      </c>
      <c r="C15" s="12">
        <v>36521</v>
      </c>
      <c r="D15" s="12">
        <v>50</v>
      </c>
      <c r="E15" s="12">
        <v>8266</v>
      </c>
      <c r="F15" s="32">
        <v>416726.05199999997</v>
      </c>
    </row>
    <row r="16" spans="2:6" x14ac:dyDescent="0.25">
      <c r="B16" s="10" t="s">
        <v>18</v>
      </c>
      <c r="C16" s="12">
        <v>74270</v>
      </c>
      <c r="D16" s="12">
        <v>73</v>
      </c>
      <c r="E16" s="12">
        <v>8181</v>
      </c>
      <c r="F16" s="32">
        <v>596821.50939999998</v>
      </c>
    </row>
    <row r="17" spans="2:6" x14ac:dyDescent="0.25">
      <c r="B17" s="10" t="s">
        <v>19</v>
      </c>
      <c r="C17" s="12">
        <v>51280</v>
      </c>
      <c r="D17" s="12">
        <v>32</v>
      </c>
      <c r="E17" s="12">
        <v>8181</v>
      </c>
      <c r="F17" s="32">
        <v>258214.98352000001</v>
      </c>
    </row>
    <row r="18" spans="2:6" x14ac:dyDescent="0.25">
      <c r="B18" s="10" t="s">
        <v>20</v>
      </c>
      <c r="C18" s="12">
        <v>47584</v>
      </c>
      <c r="D18" s="12">
        <v>39</v>
      </c>
      <c r="E18" s="12">
        <v>8266</v>
      </c>
      <c r="F18" s="32">
        <v>320785.49174999999</v>
      </c>
    </row>
    <row r="19" spans="2:6" x14ac:dyDescent="0.25">
      <c r="B19" s="10" t="s">
        <v>21</v>
      </c>
      <c r="C19" s="12">
        <v>47236</v>
      </c>
      <c r="D19" s="12">
        <v>14</v>
      </c>
      <c r="E19" s="12">
        <v>8266</v>
      </c>
      <c r="F19" s="32">
        <v>114497.16899999999</v>
      </c>
    </row>
    <row r="20" spans="2:6" x14ac:dyDescent="0.25">
      <c r="B20" s="15"/>
      <c r="C20" s="15"/>
      <c r="D20" s="15"/>
      <c r="E20" s="15"/>
      <c r="F20" s="33">
        <v>5781029.5468299994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E3" sqref="E3:E20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264933</v>
      </c>
      <c r="D3" s="12">
        <v>45</v>
      </c>
      <c r="E3" s="12">
        <v>8465</v>
      </c>
      <c r="F3" s="32">
        <v>375093.53812000004</v>
      </c>
    </row>
    <row r="4" spans="2:6" x14ac:dyDescent="0.25">
      <c r="B4" s="10" t="s">
        <v>6</v>
      </c>
      <c r="C4" s="12">
        <v>321156</v>
      </c>
      <c r="D4" s="12">
        <v>18</v>
      </c>
      <c r="E4" s="12">
        <v>8465</v>
      </c>
      <c r="F4" s="32">
        <v>150668.06842999998</v>
      </c>
    </row>
    <row r="5" spans="2:6" x14ac:dyDescent="0.25">
      <c r="B5" s="10" t="s">
        <v>7</v>
      </c>
      <c r="C5" s="12">
        <v>126149</v>
      </c>
      <c r="D5" s="12">
        <v>38</v>
      </c>
      <c r="E5" s="12">
        <v>8328</v>
      </c>
      <c r="F5" s="32">
        <v>315709.19640000002</v>
      </c>
    </row>
    <row r="6" spans="2:6" x14ac:dyDescent="0.25">
      <c r="B6" s="10" t="s">
        <v>8</v>
      </c>
      <c r="C6" s="12">
        <v>185485</v>
      </c>
      <c r="D6" s="12">
        <v>58</v>
      </c>
      <c r="E6" s="12">
        <v>8465</v>
      </c>
      <c r="F6" s="32">
        <v>486299.31304999994</v>
      </c>
    </row>
    <row r="7" spans="2:6" x14ac:dyDescent="0.25">
      <c r="B7" s="10" t="s">
        <v>9</v>
      </c>
      <c r="C7" s="12">
        <v>258924</v>
      </c>
      <c r="D7" s="12">
        <v>51</v>
      </c>
      <c r="E7" s="12">
        <v>8465</v>
      </c>
      <c r="F7" s="32">
        <v>427895.14715999999</v>
      </c>
    </row>
    <row r="8" spans="2:6" x14ac:dyDescent="0.25">
      <c r="B8" s="10" t="s">
        <v>10</v>
      </c>
      <c r="C8" s="12">
        <v>102055</v>
      </c>
      <c r="D8" s="12">
        <v>109</v>
      </c>
      <c r="E8" s="12">
        <v>8465</v>
      </c>
      <c r="F8" s="32">
        <v>918900.54182000004</v>
      </c>
    </row>
    <row r="9" spans="2:6" x14ac:dyDescent="0.25">
      <c r="B9" s="10" t="s">
        <v>11</v>
      </c>
      <c r="C9" s="12">
        <v>173648</v>
      </c>
      <c r="D9" s="12">
        <v>66</v>
      </c>
      <c r="E9" s="12">
        <v>8328</v>
      </c>
      <c r="F9" s="32">
        <v>551229.73289999994</v>
      </c>
    </row>
    <row r="10" spans="2:6" x14ac:dyDescent="0.25">
      <c r="B10" s="10" t="s">
        <v>12</v>
      </c>
      <c r="C10" s="12">
        <v>218146</v>
      </c>
      <c r="D10" s="12">
        <v>60</v>
      </c>
      <c r="E10" s="12">
        <v>8328</v>
      </c>
      <c r="F10" s="32">
        <v>500077.61119999993</v>
      </c>
    </row>
    <row r="11" spans="2:6" x14ac:dyDescent="0.25">
      <c r="B11" s="10" t="s">
        <v>13</v>
      </c>
      <c r="C11" s="12">
        <v>249783</v>
      </c>
      <c r="D11" s="12">
        <v>47</v>
      </c>
      <c r="E11" s="12">
        <v>8328</v>
      </c>
      <c r="F11" s="32">
        <v>391260.55469999998</v>
      </c>
    </row>
    <row r="12" spans="2:6" x14ac:dyDescent="0.25">
      <c r="B12" s="10" t="s">
        <v>14</v>
      </c>
      <c r="C12" s="12">
        <v>199449</v>
      </c>
      <c r="D12" s="12">
        <v>81</v>
      </c>
      <c r="E12" s="12">
        <v>8328</v>
      </c>
      <c r="F12" s="32">
        <v>670955.26670000004</v>
      </c>
    </row>
    <row r="13" spans="2:6" x14ac:dyDescent="0.25">
      <c r="B13" s="10" t="s">
        <v>15</v>
      </c>
      <c r="C13" s="12">
        <v>198727</v>
      </c>
      <c r="D13" s="12">
        <v>20</v>
      </c>
      <c r="E13" s="12">
        <v>8465</v>
      </c>
      <c r="F13" s="32">
        <v>167975.55888999999</v>
      </c>
    </row>
    <row r="14" spans="2:6" x14ac:dyDescent="0.25">
      <c r="B14" s="10" t="s">
        <v>16</v>
      </c>
      <c r="C14" s="12">
        <v>188534</v>
      </c>
      <c r="D14" s="12">
        <v>66</v>
      </c>
      <c r="E14" s="12">
        <v>8465</v>
      </c>
      <c r="F14" s="32">
        <v>560098.71876999992</v>
      </c>
    </row>
    <row r="15" spans="2:6" x14ac:dyDescent="0.25">
      <c r="B15" s="10" t="s">
        <v>17</v>
      </c>
      <c r="C15" s="12">
        <v>37868</v>
      </c>
      <c r="D15" s="12">
        <v>42</v>
      </c>
      <c r="E15" s="12">
        <v>8465</v>
      </c>
      <c r="F15" s="32">
        <v>349717.03805000003</v>
      </c>
    </row>
    <row r="16" spans="2:6" x14ac:dyDescent="0.25">
      <c r="B16" s="10" t="s">
        <v>18</v>
      </c>
      <c r="C16" s="12">
        <v>77397</v>
      </c>
      <c r="D16" s="12">
        <v>92</v>
      </c>
      <c r="E16" s="12">
        <v>8328</v>
      </c>
      <c r="F16" s="32">
        <v>762144.4415999999</v>
      </c>
    </row>
    <row r="17" spans="2:6" x14ac:dyDescent="0.25">
      <c r="B17" s="10" t="s">
        <v>19</v>
      </c>
      <c r="C17" s="12">
        <v>52288</v>
      </c>
      <c r="D17" s="12">
        <v>32</v>
      </c>
      <c r="E17" s="12">
        <v>8328</v>
      </c>
      <c r="F17" s="32">
        <v>267377.31689999998</v>
      </c>
    </row>
    <row r="18" spans="2:6" x14ac:dyDescent="0.25">
      <c r="B18" s="10" t="s">
        <v>20</v>
      </c>
      <c r="C18" s="12">
        <v>49792</v>
      </c>
      <c r="D18" s="12">
        <v>51</v>
      </c>
      <c r="E18" s="12">
        <v>8465</v>
      </c>
      <c r="F18" s="32">
        <v>425594.20724999998</v>
      </c>
    </row>
    <row r="19" spans="2:6" x14ac:dyDescent="0.25">
      <c r="B19" s="10" t="s">
        <v>21</v>
      </c>
      <c r="C19" s="12">
        <v>49242</v>
      </c>
      <c r="D19" s="12">
        <v>43</v>
      </c>
      <c r="E19" s="12">
        <v>8465</v>
      </c>
      <c r="F19" s="32">
        <v>365190.68755999999</v>
      </c>
    </row>
    <row r="20" spans="2:6" x14ac:dyDescent="0.25">
      <c r="B20" s="15"/>
      <c r="C20" s="15"/>
      <c r="D20" s="15"/>
      <c r="E20" s="15"/>
      <c r="F20" s="33">
        <v>7686186.9395000003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9"/>
  <sheetViews>
    <sheetView showGridLines="0" tabSelected="1" topLeftCell="A19" workbookViewId="0">
      <selection activeCell="K22" sqref="K22"/>
    </sheetView>
  </sheetViews>
  <sheetFormatPr baseColWidth="10" defaultRowHeight="15" x14ac:dyDescent="0.25"/>
  <cols>
    <col min="1" max="1" width="5.5703125" customWidth="1"/>
    <col min="2" max="2" width="10.5703125" bestFit="1" customWidth="1"/>
    <col min="3" max="3" width="11.42578125" style="15" customWidth="1"/>
    <col min="4" max="4" width="21.28515625" bestFit="1" customWidth="1"/>
    <col min="6" max="6" width="9" bestFit="1" customWidth="1"/>
    <col min="7" max="7" width="12.140625" bestFit="1" customWidth="1"/>
    <col min="8" max="8" width="13.28515625" bestFit="1" customWidth="1"/>
    <col min="9" max="9" width="15.28515625" bestFit="1" customWidth="1"/>
    <col min="11" max="11" width="42.140625" style="90" customWidth="1"/>
    <col min="12" max="12" width="13.7109375" customWidth="1"/>
    <col min="14" max="14" width="13" bestFit="1" customWidth="1"/>
    <col min="15" max="15" width="12" bestFit="1" customWidth="1"/>
    <col min="18" max="18" width="14.140625" customWidth="1"/>
    <col min="19" max="19" width="14.42578125" customWidth="1"/>
  </cols>
  <sheetData>
    <row r="2" spans="2:19" ht="15.75" x14ac:dyDescent="0.25">
      <c r="B2" s="80" t="s">
        <v>22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2:19" ht="15.75" thickBot="1" x14ac:dyDescent="0.3">
      <c r="B3" s="15"/>
      <c r="D3" s="15"/>
      <c r="E3" s="15"/>
      <c r="F3" s="15"/>
      <c r="G3" s="15"/>
      <c r="H3" s="15"/>
      <c r="I3" s="15"/>
      <c r="J3" s="15"/>
      <c r="L3" s="15"/>
      <c r="M3" s="15"/>
      <c r="N3" s="15"/>
      <c r="O3" s="15"/>
    </row>
    <row r="4" spans="2:19" ht="15.75" thickBot="1" x14ac:dyDescent="0.3">
      <c r="B4" s="84" t="s">
        <v>34</v>
      </c>
      <c r="C4" s="85"/>
      <c r="D4" s="85"/>
      <c r="E4" s="85"/>
      <c r="F4" s="85"/>
      <c r="G4" s="85"/>
      <c r="H4" s="85"/>
      <c r="I4" s="85"/>
      <c r="J4" s="85"/>
      <c r="K4" s="85"/>
      <c r="L4" s="81" t="s">
        <v>33</v>
      </c>
      <c r="M4" s="82"/>
      <c r="N4" s="82"/>
      <c r="O4" s="83"/>
      <c r="P4" s="77" t="s">
        <v>47</v>
      </c>
      <c r="Q4" s="78"/>
      <c r="R4" s="78"/>
      <c r="S4" s="79"/>
    </row>
    <row r="5" spans="2:19" ht="51" x14ac:dyDescent="0.25">
      <c r="B5" s="25" t="s">
        <v>0</v>
      </c>
      <c r="C5" s="26" t="s">
        <v>41</v>
      </c>
      <c r="D5" s="26" t="s">
        <v>35</v>
      </c>
      <c r="E5" s="26" t="s">
        <v>36</v>
      </c>
      <c r="F5" s="27" t="s">
        <v>23</v>
      </c>
      <c r="G5" s="27" t="s">
        <v>24</v>
      </c>
      <c r="H5" s="27" t="s">
        <v>25</v>
      </c>
      <c r="I5" s="27" t="s">
        <v>26</v>
      </c>
      <c r="J5" s="26" t="s">
        <v>27</v>
      </c>
      <c r="K5" s="91" t="s">
        <v>28</v>
      </c>
      <c r="L5" s="71" t="s">
        <v>40</v>
      </c>
      <c r="M5" s="47" t="s">
        <v>37</v>
      </c>
      <c r="N5" s="47" t="s">
        <v>38</v>
      </c>
      <c r="O5" s="48" t="s">
        <v>39</v>
      </c>
      <c r="P5" s="56" t="s">
        <v>48</v>
      </c>
      <c r="Q5" s="57" t="s">
        <v>49</v>
      </c>
      <c r="R5" s="57" t="s">
        <v>50</v>
      </c>
      <c r="S5" s="58" t="s">
        <v>51</v>
      </c>
    </row>
    <row r="6" spans="2:19" s="39" customFormat="1" ht="90" x14ac:dyDescent="0.25">
      <c r="B6" s="24" t="s">
        <v>5</v>
      </c>
      <c r="C6" s="18" t="s">
        <v>42</v>
      </c>
      <c r="D6" s="18">
        <f>+'ENERO-21'!D3+'FEBRERO-21'!D3</f>
        <v>124</v>
      </c>
      <c r="E6" s="19">
        <v>62</v>
      </c>
      <c r="F6" s="31">
        <v>8276.4315352697085</v>
      </c>
      <c r="G6" s="31">
        <f t="shared" ref="G6:G22" si="0">+E6*F6</f>
        <v>513138.75518672192</v>
      </c>
      <c r="H6" s="31">
        <f t="shared" ref="H6:H22" si="1">+G6*2</f>
        <v>1026277.5103734438</v>
      </c>
      <c r="I6" s="19">
        <v>68</v>
      </c>
      <c r="J6" s="40">
        <v>68</v>
      </c>
      <c r="K6" s="92" t="s">
        <v>52</v>
      </c>
      <c r="L6" s="72">
        <v>580</v>
      </c>
      <c r="M6" s="49">
        <v>48.333333333333336</v>
      </c>
      <c r="N6" s="50">
        <v>5041234.5628800001</v>
      </c>
      <c r="O6" s="51">
        <v>420102.88024000003</v>
      </c>
      <c r="P6" s="59">
        <v>386</v>
      </c>
      <c r="Q6" s="60">
        <v>32.166666666666664</v>
      </c>
      <c r="R6" s="61">
        <v>3656798.3653299999</v>
      </c>
      <c r="S6" s="62">
        <v>304733.19711083331</v>
      </c>
    </row>
    <row r="7" spans="2:19" s="39" customFormat="1" ht="105" x14ac:dyDescent="0.25">
      <c r="B7" s="24" t="s">
        <v>6</v>
      </c>
      <c r="C7" s="18" t="s">
        <v>42</v>
      </c>
      <c r="D7" s="18">
        <f>+'ENERO-21'!D4+'FEBRERO-21'!D4</f>
        <v>57</v>
      </c>
      <c r="E7" s="19">
        <v>28.5</v>
      </c>
      <c r="F7" s="31">
        <v>8276.4315352697085</v>
      </c>
      <c r="G7" s="31">
        <f t="shared" si="0"/>
        <v>235878.2987551867</v>
      </c>
      <c r="H7" s="31">
        <f t="shared" si="1"/>
        <v>471756.59751037339</v>
      </c>
      <c r="I7" s="19">
        <v>50</v>
      </c>
      <c r="J7" s="40">
        <v>60</v>
      </c>
      <c r="K7" s="92" t="s">
        <v>53</v>
      </c>
      <c r="L7" s="72">
        <v>738</v>
      </c>
      <c r="M7" s="49">
        <v>61.5</v>
      </c>
      <c r="N7" s="50">
        <v>6192355.269989999</v>
      </c>
      <c r="O7" s="51">
        <v>516029.60583249992</v>
      </c>
      <c r="P7" s="59">
        <v>366</v>
      </c>
      <c r="Q7" s="60">
        <v>30.5</v>
      </c>
      <c r="R7" s="61">
        <v>3484692.1804800001</v>
      </c>
      <c r="S7" s="62">
        <v>290391.01504000003</v>
      </c>
    </row>
    <row r="8" spans="2:19" s="39" customFormat="1" ht="165" x14ac:dyDescent="0.25">
      <c r="B8" s="24" t="s">
        <v>7</v>
      </c>
      <c r="C8" s="18" t="s">
        <v>43</v>
      </c>
      <c r="D8" s="18">
        <f>+'ENERO-21'!D5+'FEBRERO-21'!D5</f>
        <v>65</v>
      </c>
      <c r="E8" s="19">
        <v>32.5</v>
      </c>
      <c r="F8" s="31">
        <v>8134.3153526970955</v>
      </c>
      <c r="G8" s="31">
        <f t="shared" si="0"/>
        <v>264365.24896265561</v>
      </c>
      <c r="H8" s="31">
        <f t="shared" si="1"/>
        <v>528730.49792531121</v>
      </c>
      <c r="I8" s="19">
        <v>54</v>
      </c>
      <c r="J8" s="40">
        <v>55</v>
      </c>
      <c r="K8" s="92" t="s">
        <v>54</v>
      </c>
      <c r="L8" s="72">
        <v>413</v>
      </c>
      <c r="M8" s="49">
        <v>34.416666666666664</v>
      </c>
      <c r="N8" s="50">
        <v>3382643.7594599999</v>
      </c>
      <c r="O8" s="51">
        <v>281886.97995499999</v>
      </c>
      <c r="P8" s="59">
        <v>199</v>
      </c>
      <c r="Q8" s="60">
        <v>16.583333333333332</v>
      </c>
      <c r="R8" s="61">
        <v>1811768.3352300001</v>
      </c>
      <c r="S8" s="62">
        <v>150980.69460250001</v>
      </c>
    </row>
    <row r="9" spans="2:19" s="39" customFormat="1" ht="90" x14ac:dyDescent="0.25">
      <c r="B9" s="24" t="s">
        <v>8</v>
      </c>
      <c r="C9" s="18" t="s">
        <v>42</v>
      </c>
      <c r="D9" s="18">
        <f>+'ENERO-21'!D6+'FEBRERO-21'!D6</f>
        <v>84</v>
      </c>
      <c r="E9" s="19">
        <v>42</v>
      </c>
      <c r="F9" s="31">
        <v>8276.4315352697085</v>
      </c>
      <c r="G9" s="31">
        <f t="shared" si="0"/>
        <v>347610.12448132777</v>
      </c>
      <c r="H9" s="31">
        <f t="shared" si="1"/>
        <v>695220.24896265555</v>
      </c>
      <c r="I9" s="19">
        <v>45</v>
      </c>
      <c r="J9" s="40">
        <v>50</v>
      </c>
      <c r="K9" s="92" t="s">
        <v>55</v>
      </c>
      <c r="L9" s="72">
        <v>408</v>
      </c>
      <c r="M9" s="49">
        <v>34</v>
      </c>
      <c r="N9" s="50">
        <v>3477947.8201799998</v>
      </c>
      <c r="O9" s="51">
        <v>289828.98501499998</v>
      </c>
      <c r="P9" s="59">
        <v>435</v>
      </c>
      <c r="Q9" s="60">
        <v>36.25</v>
      </c>
      <c r="R9" s="61">
        <v>4158982.4958000001</v>
      </c>
      <c r="S9" s="62">
        <v>346581.87465000001</v>
      </c>
    </row>
    <row r="10" spans="2:19" s="39" customFormat="1" ht="105" x14ac:dyDescent="0.25">
      <c r="B10" s="24" t="s">
        <v>9</v>
      </c>
      <c r="C10" s="18" t="s">
        <v>42</v>
      </c>
      <c r="D10" s="18">
        <f>+'ENERO-21'!D7+'FEBRERO-21'!D7</f>
        <v>103</v>
      </c>
      <c r="E10" s="19">
        <v>51.5</v>
      </c>
      <c r="F10" s="31">
        <v>8276.4315352697085</v>
      </c>
      <c r="G10" s="31">
        <f t="shared" si="0"/>
        <v>426236.22406639002</v>
      </c>
      <c r="H10" s="31">
        <f t="shared" si="1"/>
        <v>852472.44813278003</v>
      </c>
      <c r="I10" s="19">
        <v>50</v>
      </c>
      <c r="J10" s="40">
        <v>50</v>
      </c>
      <c r="K10" s="92" t="s">
        <v>56</v>
      </c>
      <c r="L10" s="72">
        <v>388</v>
      </c>
      <c r="M10" s="49">
        <v>32.333333333333336</v>
      </c>
      <c r="N10" s="50">
        <v>3243474.4721399997</v>
      </c>
      <c r="O10" s="51">
        <v>270289.539345</v>
      </c>
      <c r="P10" s="59">
        <v>346</v>
      </c>
      <c r="Q10" s="60">
        <v>28.833333333333332</v>
      </c>
      <c r="R10" s="61">
        <v>3298568.0203699996</v>
      </c>
      <c r="S10" s="62">
        <v>274880.66836416663</v>
      </c>
    </row>
    <row r="11" spans="2:19" s="39" customFormat="1" ht="105" x14ac:dyDescent="0.25">
      <c r="B11" s="24" t="s">
        <v>10</v>
      </c>
      <c r="C11" s="18" t="s">
        <v>42</v>
      </c>
      <c r="D11" s="18">
        <f>+'ENERO-21'!D8+'FEBRERO-21'!D8</f>
        <v>184</v>
      </c>
      <c r="E11" s="19">
        <v>92</v>
      </c>
      <c r="F11" s="31">
        <v>8276.4315352697085</v>
      </c>
      <c r="G11" s="31">
        <f t="shared" si="0"/>
        <v>761431.70124481316</v>
      </c>
      <c r="H11" s="31">
        <f t="shared" si="1"/>
        <v>1522863.4024896263</v>
      </c>
      <c r="I11" s="19">
        <v>70</v>
      </c>
      <c r="J11" s="40">
        <v>90</v>
      </c>
      <c r="K11" s="92" t="s">
        <v>57</v>
      </c>
      <c r="L11" s="72">
        <v>1317</v>
      </c>
      <c r="M11" s="49">
        <v>109.75</v>
      </c>
      <c r="N11" s="50">
        <v>10938520.577060001</v>
      </c>
      <c r="O11" s="51">
        <v>911543.38142166671</v>
      </c>
      <c r="P11" s="59">
        <v>831</v>
      </c>
      <c r="Q11" s="60">
        <v>69.25</v>
      </c>
      <c r="R11" s="61">
        <v>7915807.45646</v>
      </c>
      <c r="S11" s="62">
        <v>659650.62137166667</v>
      </c>
    </row>
    <row r="12" spans="2:19" s="39" customFormat="1" ht="90" x14ac:dyDescent="0.25">
      <c r="B12" s="24" t="s">
        <v>11</v>
      </c>
      <c r="C12" s="18" t="s">
        <v>43</v>
      </c>
      <c r="D12" s="18">
        <f>+'ENERO-21'!D9+'FEBRERO-21'!D9</f>
        <v>88</v>
      </c>
      <c r="E12" s="19">
        <v>44</v>
      </c>
      <c r="F12" s="31">
        <v>8134.3153526970955</v>
      </c>
      <c r="G12" s="31">
        <f t="shared" si="0"/>
        <v>357909.87551867223</v>
      </c>
      <c r="H12" s="31">
        <f t="shared" si="1"/>
        <v>715819.75103734445</v>
      </c>
      <c r="I12" s="19">
        <v>90</v>
      </c>
      <c r="J12" s="40">
        <v>90</v>
      </c>
      <c r="K12" s="92" t="s">
        <v>58</v>
      </c>
      <c r="L12" s="72">
        <v>434</v>
      </c>
      <c r="M12" s="49">
        <v>36.166666666666664</v>
      </c>
      <c r="N12" s="50">
        <v>3567181.3796199998</v>
      </c>
      <c r="O12" s="51">
        <v>297265.11496833334</v>
      </c>
      <c r="P12" s="59">
        <v>849</v>
      </c>
      <c r="Q12" s="60">
        <v>70.75</v>
      </c>
      <c r="R12" s="61">
        <v>7657044.9942799993</v>
      </c>
      <c r="S12" s="62">
        <v>638087.08285666665</v>
      </c>
    </row>
    <row r="13" spans="2:19" s="39" customFormat="1" ht="105" x14ac:dyDescent="0.25">
      <c r="B13" s="24" t="s">
        <v>12</v>
      </c>
      <c r="C13" s="18" t="s">
        <v>43</v>
      </c>
      <c r="D13" s="18">
        <f>+'ENERO-21'!D10+'FEBRERO-21'!D10</f>
        <v>108</v>
      </c>
      <c r="E13" s="19">
        <v>54</v>
      </c>
      <c r="F13" s="31">
        <v>8134.3153526970955</v>
      </c>
      <c r="G13" s="31">
        <f t="shared" si="0"/>
        <v>439253.02904564317</v>
      </c>
      <c r="H13" s="31">
        <f t="shared" si="1"/>
        <v>878506.05809128634</v>
      </c>
      <c r="I13" s="19">
        <v>36</v>
      </c>
      <c r="J13" s="40">
        <v>60</v>
      </c>
      <c r="K13" s="92" t="s">
        <v>59</v>
      </c>
      <c r="L13" s="72">
        <v>676</v>
      </c>
      <c r="M13" s="49">
        <v>56.333333333333336</v>
      </c>
      <c r="N13" s="50">
        <v>5605781.6765600005</v>
      </c>
      <c r="O13" s="51">
        <v>467148.47304666671</v>
      </c>
      <c r="P13" s="59">
        <v>479</v>
      </c>
      <c r="Q13" s="60">
        <v>39.916666666666664</v>
      </c>
      <c r="R13" s="61">
        <v>4313965.0469599999</v>
      </c>
      <c r="S13" s="62">
        <v>359497.08724666666</v>
      </c>
    </row>
    <row r="14" spans="2:19" s="39" customFormat="1" ht="105" x14ac:dyDescent="0.25">
      <c r="B14" s="24" t="s">
        <v>13</v>
      </c>
      <c r="C14" s="18" t="s">
        <v>43</v>
      </c>
      <c r="D14" s="18">
        <f>+'ENERO-21'!D11+'FEBRERO-21'!D11</f>
        <v>89</v>
      </c>
      <c r="E14" s="19">
        <v>44.5</v>
      </c>
      <c r="F14" s="31">
        <v>8134.3153526970955</v>
      </c>
      <c r="G14" s="31">
        <f t="shared" si="0"/>
        <v>361977.03319502075</v>
      </c>
      <c r="H14" s="31">
        <f t="shared" si="1"/>
        <v>723954.06639004149</v>
      </c>
      <c r="I14" s="19">
        <v>60</v>
      </c>
      <c r="J14" s="40">
        <v>60</v>
      </c>
      <c r="K14" s="92" t="s">
        <v>60</v>
      </c>
      <c r="L14" s="72">
        <v>470</v>
      </c>
      <c r="M14" s="49">
        <v>39.166666666666664</v>
      </c>
      <c r="N14" s="50">
        <v>3922621.0023999996</v>
      </c>
      <c r="O14" s="51">
        <v>326885.08353333332</v>
      </c>
      <c r="P14" s="59">
        <v>597</v>
      </c>
      <c r="Q14" s="60">
        <v>49.75</v>
      </c>
      <c r="R14" s="61">
        <v>5389996.399220001</v>
      </c>
      <c r="S14" s="62">
        <v>449166.36660166673</v>
      </c>
    </row>
    <row r="15" spans="2:19" s="39" customFormat="1" ht="105" x14ac:dyDescent="0.25">
      <c r="B15" s="24" t="s">
        <v>14</v>
      </c>
      <c r="C15" s="18" t="s">
        <v>43</v>
      </c>
      <c r="D15" s="18">
        <f>+'ENERO-21'!D12+'FEBRERO-21'!D12</f>
        <v>140</v>
      </c>
      <c r="E15" s="19">
        <v>70</v>
      </c>
      <c r="F15" s="31">
        <v>8134.3153526970955</v>
      </c>
      <c r="G15" s="31">
        <f t="shared" si="0"/>
        <v>569402.07468879665</v>
      </c>
      <c r="H15" s="31">
        <f t="shared" si="1"/>
        <v>1138804.1493775933</v>
      </c>
      <c r="I15" s="19">
        <v>37</v>
      </c>
      <c r="J15" s="40">
        <v>60</v>
      </c>
      <c r="K15" s="92" t="s">
        <v>61</v>
      </c>
      <c r="L15" s="72">
        <v>398</v>
      </c>
      <c r="M15" s="49">
        <v>33.166666666666664</v>
      </c>
      <c r="N15" s="50">
        <v>3274193.1290799999</v>
      </c>
      <c r="O15" s="51">
        <v>272849.42742333334</v>
      </c>
      <c r="P15" s="59">
        <v>449</v>
      </c>
      <c r="Q15" s="60">
        <v>37.416666666666664</v>
      </c>
      <c r="R15" s="61">
        <v>4014372.6319599999</v>
      </c>
      <c r="S15" s="62">
        <v>334531.05266333331</v>
      </c>
    </row>
    <row r="16" spans="2:19" s="39" customFormat="1" ht="105" x14ac:dyDescent="0.25">
      <c r="B16" s="24" t="s">
        <v>15</v>
      </c>
      <c r="C16" s="18" t="s">
        <v>42</v>
      </c>
      <c r="D16" s="18">
        <f>+'ENERO-21'!D13+'FEBRERO-21'!D13</f>
        <v>28</v>
      </c>
      <c r="E16" s="19">
        <v>14</v>
      </c>
      <c r="F16" s="31">
        <v>8276.4315352697085</v>
      </c>
      <c r="G16" s="31">
        <f t="shared" si="0"/>
        <v>115870.04149377592</v>
      </c>
      <c r="H16" s="31">
        <f t="shared" si="1"/>
        <v>231740.08298755184</v>
      </c>
      <c r="I16" s="19">
        <v>25</v>
      </c>
      <c r="J16" s="40">
        <v>50</v>
      </c>
      <c r="K16" s="92" t="s">
        <v>62</v>
      </c>
      <c r="L16" s="72">
        <v>311</v>
      </c>
      <c r="M16" s="49">
        <v>25.916666666666668</v>
      </c>
      <c r="N16" s="50">
        <v>2600308.5404699999</v>
      </c>
      <c r="O16" s="51">
        <v>216692.37837249998</v>
      </c>
      <c r="P16" s="59">
        <v>448</v>
      </c>
      <c r="Q16" s="60">
        <v>37.333333333333336</v>
      </c>
      <c r="R16" s="61">
        <v>4254212.2160999998</v>
      </c>
      <c r="S16" s="62">
        <v>354517.68467499997</v>
      </c>
    </row>
    <row r="17" spans="2:19" s="39" customFormat="1" ht="90" x14ac:dyDescent="0.25">
      <c r="B17" s="24" t="s">
        <v>16</v>
      </c>
      <c r="C17" s="18" t="s">
        <v>42</v>
      </c>
      <c r="D17" s="18">
        <f>+'ENERO-21'!D14+'FEBRERO-21'!D14</f>
        <v>82</v>
      </c>
      <c r="E17" s="19">
        <v>41</v>
      </c>
      <c r="F17" s="31">
        <v>8276.4315352697085</v>
      </c>
      <c r="G17" s="31">
        <f t="shared" si="0"/>
        <v>339333.69294605806</v>
      </c>
      <c r="H17" s="31">
        <f t="shared" si="1"/>
        <v>678667.38589211612</v>
      </c>
      <c r="I17" s="19">
        <v>60</v>
      </c>
      <c r="J17" s="40">
        <v>60</v>
      </c>
      <c r="K17" s="92" t="s">
        <v>46</v>
      </c>
      <c r="L17" s="72">
        <v>639</v>
      </c>
      <c r="M17" s="49">
        <v>53.25</v>
      </c>
      <c r="N17" s="50">
        <v>5403274.9863299998</v>
      </c>
      <c r="O17" s="51">
        <v>450272.91552749998</v>
      </c>
      <c r="P17" s="59">
        <v>398</v>
      </c>
      <c r="Q17" s="60">
        <v>33.166666666666664</v>
      </c>
      <c r="R17" s="61">
        <v>3815918.0608099997</v>
      </c>
      <c r="S17" s="62">
        <v>317993.17173416662</v>
      </c>
    </row>
    <row r="18" spans="2:19" s="39" customFormat="1" ht="60" x14ac:dyDescent="0.25">
      <c r="B18" s="24" t="s">
        <v>17</v>
      </c>
      <c r="C18" s="18" t="s">
        <v>42</v>
      </c>
      <c r="D18" s="18">
        <f>+'ENERO-21'!D15+'FEBRERO-21'!D15</f>
        <v>92</v>
      </c>
      <c r="E18" s="19">
        <v>46</v>
      </c>
      <c r="F18" s="31">
        <v>8276.4315352697085</v>
      </c>
      <c r="G18" s="31">
        <f t="shared" si="0"/>
        <v>380715.85062240658</v>
      </c>
      <c r="H18" s="31">
        <f t="shared" si="1"/>
        <v>761431.70124481316</v>
      </c>
      <c r="I18" s="19">
        <v>60</v>
      </c>
      <c r="J18" s="40">
        <v>60</v>
      </c>
      <c r="K18" s="92" t="s">
        <v>63</v>
      </c>
      <c r="L18" s="72">
        <v>393</v>
      </c>
      <c r="M18" s="49">
        <v>32.75</v>
      </c>
      <c r="N18" s="50">
        <v>3376883.2380699995</v>
      </c>
      <c r="O18" s="51">
        <v>281406.93650583329</v>
      </c>
      <c r="P18" s="59">
        <v>452</v>
      </c>
      <c r="Q18" s="60">
        <v>37.666666666666664</v>
      </c>
      <c r="R18" s="61">
        <v>4304950.4394100001</v>
      </c>
      <c r="S18" s="62">
        <v>358745.86995083332</v>
      </c>
    </row>
    <row r="19" spans="2:19" s="39" customFormat="1" ht="90" x14ac:dyDescent="0.25">
      <c r="B19" s="24" t="s">
        <v>18</v>
      </c>
      <c r="C19" s="18" t="s">
        <v>43</v>
      </c>
      <c r="D19" s="18">
        <f>+'ENERO-21'!D16+'FEBRERO-21'!D16</f>
        <v>165</v>
      </c>
      <c r="E19" s="19">
        <v>82.5</v>
      </c>
      <c r="F19" s="31">
        <v>8134.3153526970955</v>
      </c>
      <c r="G19" s="31">
        <f t="shared" si="0"/>
        <v>671081.01659751043</v>
      </c>
      <c r="H19" s="31">
        <f t="shared" si="1"/>
        <v>1342162.0331950209</v>
      </c>
      <c r="I19" s="19">
        <v>75</v>
      </c>
      <c r="J19" s="40">
        <v>75</v>
      </c>
      <c r="K19" s="92" t="s">
        <v>64</v>
      </c>
      <c r="L19" s="72">
        <v>608</v>
      </c>
      <c r="M19" s="49">
        <v>50.666666666666664</v>
      </c>
      <c r="N19" s="50">
        <v>5159681.9382499997</v>
      </c>
      <c r="O19" s="51">
        <v>429973.49485416664</v>
      </c>
      <c r="P19" s="59">
        <v>830</v>
      </c>
      <c r="Q19" s="60">
        <v>69.166666666666671</v>
      </c>
      <c r="R19" s="61">
        <v>7508173.0345099997</v>
      </c>
      <c r="S19" s="62">
        <v>625681.08620916668</v>
      </c>
    </row>
    <row r="20" spans="2:19" s="39" customFormat="1" ht="90" x14ac:dyDescent="0.25">
      <c r="B20" s="24" t="s">
        <v>19</v>
      </c>
      <c r="C20" s="18" t="s">
        <v>43</v>
      </c>
      <c r="D20" s="18">
        <f>+'ENERO-21'!D17+'FEBRERO-21'!D17</f>
        <v>64</v>
      </c>
      <c r="E20" s="19">
        <v>32</v>
      </c>
      <c r="F20" s="31">
        <v>8134.3153526970955</v>
      </c>
      <c r="G20" s="31">
        <f t="shared" si="0"/>
        <v>260298.09128630706</v>
      </c>
      <c r="H20" s="31">
        <f t="shared" si="1"/>
        <v>520596.18257261411</v>
      </c>
      <c r="I20" s="19">
        <v>75</v>
      </c>
      <c r="J20" s="40">
        <v>75</v>
      </c>
      <c r="K20" s="92" t="s">
        <v>65</v>
      </c>
      <c r="L20" s="72">
        <v>420</v>
      </c>
      <c r="M20" s="49">
        <v>35</v>
      </c>
      <c r="N20" s="50">
        <v>3522102.7841499997</v>
      </c>
      <c r="O20" s="51">
        <v>293508.56534583331</v>
      </c>
      <c r="P20" s="59">
        <v>623</v>
      </c>
      <c r="Q20" s="60">
        <v>51.916666666666664</v>
      </c>
      <c r="R20" s="61">
        <v>5603491.2754200008</v>
      </c>
      <c r="S20" s="62">
        <v>466957.60628500005</v>
      </c>
    </row>
    <row r="21" spans="2:19" s="39" customFormat="1" ht="75" x14ac:dyDescent="0.25">
      <c r="B21" s="24" t="s">
        <v>20</v>
      </c>
      <c r="C21" s="18" t="s">
        <v>42</v>
      </c>
      <c r="D21" s="18">
        <f>+'ENERO-21'!D18+'FEBRERO-21'!D18</f>
        <v>90</v>
      </c>
      <c r="E21" s="19">
        <v>45</v>
      </c>
      <c r="F21" s="31">
        <v>8276.4315352697085</v>
      </c>
      <c r="G21" s="31">
        <f t="shared" si="0"/>
        <v>372439.41908713686</v>
      </c>
      <c r="H21" s="31">
        <f t="shared" si="1"/>
        <v>744878.83817427373</v>
      </c>
      <c r="I21" s="19">
        <v>57</v>
      </c>
      <c r="J21" s="40">
        <v>57</v>
      </c>
      <c r="K21" s="92" t="s">
        <v>66</v>
      </c>
      <c r="L21" s="72">
        <v>408</v>
      </c>
      <c r="M21" s="49">
        <v>34</v>
      </c>
      <c r="N21" s="50">
        <v>3429372.7659100001</v>
      </c>
      <c r="O21" s="51">
        <v>285781.06382583332</v>
      </c>
      <c r="P21" s="59">
        <v>540</v>
      </c>
      <c r="Q21" s="60">
        <v>45</v>
      </c>
      <c r="R21" s="61">
        <v>5140521.1634099996</v>
      </c>
      <c r="S21" s="62">
        <v>428376.76361749996</v>
      </c>
    </row>
    <row r="22" spans="2:19" s="39" customFormat="1" ht="75.75" thickBot="1" x14ac:dyDescent="0.3">
      <c r="B22" s="34" t="s">
        <v>21</v>
      </c>
      <c r="C22" s="35" t="s">
        <v>42</v>
      </c>
      <c r="D22" s="35">
        <f>+'ENERO-21'!D19+'FEBRERO-21'!D19</f>
        <v>57</v>
      </c>
      <c r="E22" s="36">
        <v>28.5</v>
      </c>
      <c r="F22" s="37">
        <v>8276.4315352697085</v>
      </c>
      <c r="G22" s="37">
        <f t="shared" si="0"/>
        <v>235878.2987551867</v>
      </c>
      <c r="H22" s="37">
        <f t="shared" si="1"/>
        <v>471756.59751037339</v>
      </c>
      <c r="I22" s="36">
        <v>57</v>
      </c>
      <c r="J22" s="41">
        <v>57</v>
      </c>
      <c r="K22" s="92" t="s">
        <v>67</v>
      </c>
      <c r="L22" s="73">
        <v>448</v>
      </c>
      <c r="M22" s="74">
        <v>37.333333333333336</v>
      </c>
      <c r="N22" s="75">
        <v>3772960.6286599995</v>
      </c>
      <c r="O22" s="76">
        <v>314413.38572166662</v>
      </c>
      <c r="P22" s="63">
        <v>648</v>
      </c>
      <c r="Q22" s="64">
        <v>54</v>
      </c>
      <c r="R22" s="65">
        <v>6174505.8285699999</v>
      </c>
      <c r="S22" s="66">
        <v>514542.15238083334</v>
      </c>
    </row>
    <row r="23" spans="2:19" ht="15.75" thickBot="1" x14ac:dyDescent="0.3">
      <c r="B23" s="20" t="s">
        <v>29</v>
      </c>
      <c r="C23" s="21"/>
      <c r="D23" s="21">
        <f>SUM(D6:D22)</f>
        <v>1620</v>
      </c>
      <c r="E23" s="22">
        <f>SUM(E6:E22)</f>
        <v>810</v>
      </c>
      <c r="F23" s="22"/>
      <c r="G23" s="23">
        <f>SUM(G6:G22)</f>
        <v>6652818.7759336093</v>
      </c>
      <c r="H23" s="23">
        <f>SUM(H6:H22)</f>
        <v>13305637.551867219</v>
      </c>
      <c r="I23" s="38">
        <f>SUM(I6:I22)</f>
        <v>969</v>
      </c>
      <c r="J23" s="42">
        <f>SUM(J6:J22)</f>
        <v>1077</v>
      </c>
      <c r="K23" s="93"/>
      <c r="L23" s="52">
        <v>9049</v>
      </c>
      <c r="M23" s="53">
        <v>754.08333333333348</v>
      </c>
      <c r="N23" s="54">
        <v>75910538.53120999</v>
      </c>
      <c r="O23" s="55">
        <v>6325878.2109341668</v>
      </c>
      <c r="P23" s="67">
        <v>8876</v>
      </c>
      <c r="Q23" s="68">
        <v>739.66666666666663</v>
      </c>
      <c r="R23" s="69">
        <v>82503767.944319978</v>
      </c>
      <c r="S23" s="70">
        <v>6875313.995360001</v>
      </c>
    </row>
    <row r="24" spans="2:19" ht="15.75" thickBot="1" x14ac:dyDescent="0.3">
      <c r="B24" s="15"/>
      <c r="D24" s="15"/>
      <c r="E24" s="15"/>
      <c r="F24" s="15"/>
      <c r="G24" s="15"/>
      <c r="H24" s="15"/>
      <c r="I24" s="15"/>
      <c r="J24" s="15"/>
      <c r="L24" s="15"/>
      <c r="M24" s="15"/>
      <c r="N24" s="15"/>
      <c r="O24" s="15"/>
      <c r="P24" s="15"/>
    </row>
    <row r="25" spans="2:19" ht="15.75" thickBot="1" x14ac:dyDescent="0.3">
      <c r="B25" s="86" t="s">
        <v>44</v>
      </c>
      <c r="C25" s="87"/>
      <c r="D25" s="94">
        <v>8</v>
      </c>
      <c r="E25" s="28" t="s">
        <v>30</v>
      </c>
      <c r="F25" s="15"/>
      <c r="G25" s="15"/>
      <c r="H25" s="15"/>
      <c r="I25" s="15"/>
      <c r="J25" s="15"/>
      <c r="L25" s="15"/>
      <c r="M25" s="15"/>
      <c r="N25" s="15"/>
      <c r="O25" s="15"/>
      <c r="P25" s="15"/>
    </row>
    <row r="26" spans="2:19" ht="15.75" thickBot="1" x14ac:dyDescent="0.3">
      <c r="B26" s="45" t="s">
        <v>31</v>
      </c>
      <c r="C26" s="46"/>
      <c r="D26" s="95">
        <v>77581000</v>
      </c>
      <c r="E26" s="29"/>
      <c r="F26" s="15"/>
      <c r="G26" s="15"/>
      <c r="H26" s="15"/>
      <c r="I26" s="15"/>
      <c r="J26" s="15"/>
      <c r="L26" s="15"/>
      <c r="M26" s="15"/>
      <c r="N26" s="15"/>
      <c r="O26" s="15"/>
      <c r="P26" s="15"/>
    </row>
    <row r="27" spans="2:19" ht="15.75" thickBot="1" x14ac:dyDescent="0.3">
      <c r="B27" s="45" t="s">
        <v>32</v>
      </c>
      <c r="C27" s="46"/>
      <c r="D27" s="95">
        <f>+[1]Proyección!$H$21</f>
        <v>70769692.614107892</v>
      </c>
      <c r="E27" s="30"/>
      <c r="F27" s="15"/>
      <c r="G27" s="15"/>
      <c r="H27" s="15"/>
      <c r="I27" s="15"/>
      <c r="J27" s="15"/>
      <c r="L27" s="15"/>
      <c r="M27" s="15"/>
      <c r="N27" s="15"/>
      <c r="O27" s="15"/>
      <c r="P27" s="15"/>
    </row>
    <row r="28" spans="2:19" ht="15.75" thickBot="1" x14ac:dyDescent="0.3">
      <c r="B28" s="88" t="s">
        <v>45</v>
      </c>
      <c r="C28" s="89"/>
      <c r="D28" s="43">
        <f>+D26-D27</f>
        <v>6811307.3858921081</v>
      </c>
      <c r="E28" s="44"/>
      <c r="F28" s="15"/>
      <c r="G28" s="15"/>
      <c r="H28" s="15"/>
      <c r="I28" s="15"/>
      <c r="J28" s="15"/>
      <c r="L28" s="15"/>
      <c r="M28" s="15"/>
      <c r="N28" s="15"/>
      <c r="O28" s="15"/>
      <c r="P28" s="15"/>
    </row>
    <row r="29" spans="2:19" x14ac:dyDescent="0.25">
      <c r="B29" s="15"/>
      <c r="D29" s="17"/>
      <c r="E29" s="15"/>
      <c r="F29" s="15"/>
      <c r="G29" s="15"/>
      <c r="H29" s="15"/>
      <c r="I29" s="15"/>
      <c r="J29" s="15"/>
      <c r="L29" s="15"/>
      <c r="M29" s="15"/>
      <c r="N29" s="15"/>
      <c r="O29" s="15"/>
      <c r="P29" s="15"/>
    </row>
  </sheetData>
  <mergeCells count="6">
    <mergeCell ref="B28:C28"/>
    <mergeCell ref="P4:S4"/>
    <mergeCell ref="B2:S2"/>
    <mergeCell ref="L4:O4"/>
    <mergeCell ref="B4:K4"/>
    <mergeCell ref="B25:C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4.140625" customWidth="1"/>
  </cols>
  <sheetData>
    <row r="2" spans="2:6" ht="25.5" x14ac:dyDescent="0.25"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</row>
    <row r="3" spans="2:6" x14ac:dyDescent="0.25">
      <c r="B3" s="10" t="s">
        <v>5</v>
      </c>
      <c r="C3" s="12">
        <v>253502</v>
      </c>
      <c r="D3" s="12">
        <v>104</v>
      </c>
      <c r="E3" s="12">
        <v>9568</v>
      </c>
      <c r="F3" s="14">
        <v>996633.39754999999</v>
      </c>
    </row>
    <row r="4" spans="2:6" x14ac:dyDescent="0.25">
      <c r="B4" s="10" t="s">
        <v>6</v>
      </c>
      <c r="C4" s="12">
        <v>306276</v>
      </c>
      <c r="D4" s="12">
        <v>54</v>
      </c>
      <c r="E4" s="12">
        <v>9568</v>
      </c>
      <c r="F4" s="13">
        <v>520862.86599999992</v>
      </c>
    </row>
    <row r="5" spans="2:6" x14ac:dyDescent="0.25">
      <c r="B5" s="10" t="s">
        <v>7</v>
      </c>
      <c r="C5" s="12">
        <v>114757</v>
      </c>
      <c r="D5" s="12">
        <v>14</v>
      </c>
      <c r="E5" s="12">
        <v>9312</v>
      </c>
      <c r="F5" s="13">
        <v>129024.13329999999</v>
      </c>
    </row>
    <row r="6" spans="2:6" x14ac:dyDescent="0.25">
      <c r="B6" s="10" t="s">
        <v>8</v>
      </c>
      <c r="C6" s="12">
        <v>172192</v>
      </c>
      <c r="D6" s="12">
        <v>62</v>
      </c>
      <c r="E6" s="12">
        <v>9568</v>
      </c>
      <c r="F6" s="13">
        <v>588458.31325000001</v>
      </c>
    </row>
    <row r="7" spans="2:6" x14ac:dyDescent="0.25">
      <c r="B7" s="10" t="s">
        <v>9</v>
      </c>
      <c r="C7" s="12">
        <v>245424</v>
      </c>
      <c r="D7" s="12">
        <v>24</v>
      </c>
      <c r="E7" s="12">
        <v>9568</v>
      </c>
      <c r="F7" s="13">
        <v>230618.63559999998</v>
      </c>
    </row>
    <row r="8" spans="2:6" x14ac:dyDescent="0.25">
      <c r="B8" s="10" t="s">
        <v>10</v>
      </c>
      <c r="C8" s="12">
        <v>72880</v>
      </c>
      <c r="D8" s="12">
        <v>115</v>
      </c>
      <c r="E8" s="12">
        <v>9568</v>
      </c>
      <c r="F8" s="13">
        <v>1101533.1121499999</v>
      </c>
    </row>
    <row r="9" spans="2:6" x14ac:dyDescent="0.25">
      <c r="B9" s="10" t="s">
        <v>11</v>
      </c>
      <c r="C9" s="12"/>
      <c r="D9" s="12"/>
      <c r="E9" s="12"/>
      <c r="F9" s="13"/>
    </row>
    <row r="10" spans="2:6" x14ac:dyDescent="0.25">
      <c r="B10" s="10" t="s">
        <v>12</v>
      </c>
      <c r="C10" s="12">
        <v>194653</v>
      </c>
      <c r="D10" s="12">
        <v>38</v>
      </c>
      <c r="E10" s="12">
        <v>9312</v>
      </c>
      <c r="F10" s="13">
        <v>352988.79629999993</v>
      </c>
    </row>
    <row r="11" spans="2:6" x14ac:dyDescent="0.25">
      <c r="B11" s="10" t="s">
        <v>13</v>
      </c>
      <c r="C11" s="12">
        <v>233479</v>
      </c>
      <c r="D11" s="12">
        <v>58</v>
      </c>
      <c r="E11" s="12">
        <v>9312</v>
      </c>
      <c r="F11" s="13">
        <v>537571.06596000004</v>
      </c>
    </row>
    <row r="12" spans="2:6" x14ac:dyDescent="0.25">
      <c r="B12" s="10" t="s">
        <v>14</v>
      </c>
      <c r="C12" s="12">
        <v>180719</v>
      </c>
      <c r="D12" s="12">
        <v>9</v>
      </c>
      <c r="E12" s="12">
        <v>9312</v>
      </c>
      <c r="F12" s="13">
        <v>82638.770040000003</v>
      </c>
    </row>
    <row r="13" spans="2:6" x14ac:dyDescent="0.25">
      <c r="B13" s="10" t="s">
        <v>15</v>
      </c>
      <c r="C13" s="12">
        <v>187536</v>
      </c>
      <c r="D13" s="12">
        <v>28</v>
      </c>
      <c r="E13" s="12">
        <v>9568</v>
      </c>
      <c r="F13" s="13">
        <v>266860.89379999996</v>
      </c>
    </row>
    <row r="14" spans="2:6" x14ac:dyDescent="0.25">
      <c r="B14" s="10" t="s">
        <v>16</v>
      </c>
      <c r="C14" s="12">
        <v>171938</v>
      </c>
      <c r="D14" s="12">
        <v>53</v>
      </c>
      <c r="E14" s="12">
        <v>9568</v>
      </c>
      <c r="F14" s="13">
        <v>507276.80299999996</v>
      </c>
    </row>
    <row r="15" spans="2:6" x14ac:dyDescent="0.25">
      <c r="B15" s="10" t="s">
        <v>17</v>
      </c>
      <c r="C15" s="12">
        <v>26432</v>
      </c>
      <c r="D15" s="12">
        <v>61</v>
      </c>
      <c r="E15" s="12">
        <v>9568</v>
      </c>
      <c r="F15" s="13">
        <v>579082.01624999987</v>
      </c>
    </row>
    <row r="16" spans="2:6" x14ac:dyDescent="0.25">
      <c r="B16" s="10" t="s">
        <v>18</v>
      </c>
      <c r="C16" s="12">
        <v>54505</v>
      </c>
      <c r="D16" s="12">
        <v>68</v>
      </c>
      <c r="E16" s="12">
        <v>9312</v>
      </c>
      <c r="F16" s="13">
        <v>635342.58349999995</v>
      </c>
    </row>
    <row r="17" spans="2:6" x14ac:dyDescent="0.25">
      <c r="B17" s="10" t="s">
        <v>19</v>
      </c>
      <c r="C17" s="12">
        <v>38588</v>
      </c>
      <c r="D17" s="12">
        <v>39</v>
      </c>
      <c r="E17" s="12">
        <v>9312</v>
      </c>
      <c r="F17" s="13">
        <v>360625.01349999994</v>
      </c>
    </row>
    <row r="18" spans="2:6" x14ac:dyDescent="0.25">
      <c r="B18" s="10" t="s">
        <v>20</v>
      </c>
      <c r="C18" s="12">
        <v>29072</v>
      </c>
      <c r="D18" s="12">
        <v>35</v>
      </c>
      <c r="E18" s="12">
        <v>9568</v>
      </c>
      <c r="F18" s="13">
        <v>333595.25254999998</v>
      </c>
    </row>
    <row r="19" spans="2:6" x14ac:dyDescent="0.25">
      <c r="B19" s="10" t="s">
        <v>21</v>
      </c>
      <c r="C19" s="12">
        <v>28912</v>
      </c>
      <c r="D19" s="12">
        <v>44</v>
      </c>
      <c r="E19" s="12">
        <v>9568</v>
      </c>
      <c r="F19" s="13">
        <v>422631.80345000001</v>
      </c>
    </row>
    <row r="20" spans="2:6" x14ac:dyDescent="0.25">
      <c r="B20" s="8"/>
      <c r="C20" s="8"/>
      <c r="D20" s="8"/>
      <c r="E20" s="8"/>
      <c r="F20" s="11">
        <v>7645743.4561999999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3" bestFit="1" customWidth="1"/>
  </cols>
  <sheetData>
    <row r="2" spans="2:6" ht="25.5" x14ac:dyDescent="0.25"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</row>
    <row r="3" spans="2:6" x14ac:dyDescent="0.25">
      <c r="B3" s="10" t="s">
        <v>5</v>
      </c>
      <c r="C3" s="12">
        <v>254428</v>
      </c>
      <c r="D3" s="12">
        <v>51</v>
      </c>
      <c r="E3" s="12">
        <v>9568</v>
      </c>
      <c r="F3" s="32">
        <v>481408</v>
      </c>
    </row>
    <row r="4" spans="2:6" x14ac:dyDescent="0.25">
      <c r="B4" s="10" t="s">
        <v>6</v>
      </c>
      <c r="C4" s="12">
        <v>307510</v>
      </c>
      <c r="D4" s="12">
        <v>58</v>
      </c>
      <c r="E4" s="12">
        <v>9568</v>
      </c>
      <c r="F4" s="32">
        <v>533412</v>
      </c>
    </row>
    <row r="5" spans="2:6" x14ac:dyDescent="0.25">
      <c r="B5" s="10" t="s">
        <v>7</v>
      </c>
      <c r="C5" s="12">
        <v>115418</v>
      </c>
      <c r="D5" s="12">
        <v>24</v>
      </c>
      <c r="E5" s="12">
        <v>9185</v>
      </c>
      <c r="F5" s="32">
        <v>221070</v>
      </c>
    </row>
    <row r="6" spans="2:6" x14ac:dyDescent="0.25">
      <c r="B6" s="10" t="s">
        <v>8</v>
      </c>
      <c r="C6" s="12">
        <v>173835</v>
      </c>
      <c r="D6" s="12">
        <v>53</v>
      </c>
      <c r="E6" s="12">
        <v>8099</v>
      </c>
      <c r="F6" s="32">
        <v>487489</v>
      </c>
    </row>
    <row r="7" spans="2:6" x14ac:dyDescent="0.25">
      <c r="B7" s="10" t="s">
        <v>9</v>
      </c>
      <c r="C7" s="12">
        <v>246243</v>
      </c>
      <c r="D7" s="12">
        <v>28</v>
      </c>
      <c r="E7" s="12">
        <v>9568</v>
      </c>
      <c r="F7" s="32">
        <v>245172</v>
      </c>
    </row>
    <row r="8" spans="2:6" x14ac:dyDescent="0.25">
      <c r="B8" s="10" t="s">
        <v>10</v>
      </c>
      <c r="C8" s="12">
        <v>75205</v>
      </c>
      <c r="D8" s="12">
        <v>121</v>
      </c>
      <c r="E8" s="12">
        <v>9568</v>
      </c>
      <c r="F8" s="32">
        <v>1073598</v>
      </c>
    </row>
    <row r="9" spans="2:6" x14ac:dyDescent="0.25">
      <c r="B9" s="10" t="s">
        <v>11</v>
      </c>
      <c r="C9" s="12">
        <v>162142</v>
      </c>
      <c r="D9" s="12">
        <v>19</v>
      </c>
      <c r="E9" s="12">
        <v>9185</v>
      </c>
      <c r="F9" s="32">
        <v>171904</v>
      </c>
    </row>
    <row r="10" spans="2:6" x14ac:dyDescent="0.25">
      <c r="B10" s="10" t="s">
        <v>12</v>
      </c>
      <c r="C10" s="12">
        <v>195490</v>
      </c>
      <c r="D10" s="12">
        <v>25</v>
      </c>
      <c r="E10" s="12">
        <v>9185</v>
      </c>
      <c r="F10" s="32">
        <v>228196</v>
      </c>
    </row>
    <row r="11" spans="2:6" x14ac:dyDescent="0.25">
      <c r="B11" s="10" t="s">
        <v>13</v>
      </c>
      <c r="C11" s="12"/>
      <c r="D11" s="12"/>
      <c r="E11" s="12"/>
      <c r="F11" s="32"/>
    </row>
    <row r="12" spans="2:6" x14ac:dyDescent="0.25">
      <c r="B12" s="10" t="s">
        <v>14</v>
      </c>
      <c r="C12" s="12">
        <v>181850</v>
      </c>
      <c r="D12" s="12">
        <v>30</v>
      </c>
      <c r="E12" s="12">
        <v>9185</v>
      </c>
      <c r="F12" s="32">
        <v>277880</v>
      </c>
    </row>
    <row r="13" spans="2:6" x14ac:dyDescent="0.25">
      <c r="B13" s="10" t="s">
        <v>15</v>
      </c>
      <c r="C13" s="12">
        <v>188265</v>
      </c>
      <c r="D13" s="12">
        <v>20</v>
      </c>
      <c r="E13" s="12">
        <v>9568</v>
      </c>
      <c r="F13" s="32">
        <v>193241</v>
      </c>
    </row>
    <row r="14" spans="2:6" x14ac:dyDescent="0.25">
      <c r="B14" s="10" t="s">
        <v>16</v>
      </c>
      <c r="C14" s="12">
        <v>173265</v>
      </c>
      <c r="D14" s="12">
        <v>54</v>
      </c>
      <c r="E14" s="12">
        <v>9568</v>
      </c>
      <c r="F14" s="32">
        <v>497150</v>
      </c>
    </row>
    <row r="15" spans="2:6" x14ac:dyDescent="0.25">
      <c r="B15" s="10" t="s">
        <v>17</v>
      </c>
      <c r="C15" s="12">
        <v>27238</v>
      </c>
      <c r="D15" s="12">
        <v>33</v>
      </c>
      <c r="E15" s="12">
        <v>9568</v>
      </c>
      <c r="F15" s="32">
        <v>319616</v>
      </c>
    </row>
    <row r="16" spans="2:6" x14ac:dyDescent="0.25">
      <c r="B16" s="10" t="s">
        <v>18</v>
      </c>
      <c r="C16" s="12">
        <v>56403</v>
      </c>
      <c r="D16" s="12">
        <v>68</v>
      </c>
      <c r="E16" s="12">
        <v>9185</v>
      </c>
      <c r="F16" s="32">
        <v>618237</v>
      </c>
    </row>
    <row r="17" spans="2:6" x14ac:dyDescent="0.25">
      <c r="B17" s="10" t="s">
        <v>19</v>
      </c>
      <c r="C17" s="12">
        <v>39271</v>
      </c>
      <c r="D17" s="12">
        <v>22</v>
      </c>
      <c r="E17" s="12">
        <v>9312</v>
      </c>
      <c r="F17" s="32">
        <v>199779</v>
      </c>
    </row>
    <row r="18" spans="2:6" x14ac:dyDescent="0.25">
      <c r="B18" s="10" t="s">
        <v>20</v>
      </c>
      <c r="C18" s="12">
        <v>30456</v>
      </c>
      <c r="D18" s="12">
        <v>26</v>
      </c>
      <c r="E18" s="12">
        <v>9568</v>
      </c>
      <c r="F18" s="32">
        <v>232258</v>
      </c>
    </row>
    <row r="19" spans="2:6" x14ac:dyDescent="0.25">
      <c r="B19" s="10" t="s">
        <v>21</v>
      </c>
      <c r="C19" s="12">
        <v>30738</v>
      </c>
      <c r="D19" s="12">
        <v>40</v>
      </c>
      <c r="E19" s="12">
        <v>9568</v>
      </c>
      <c r="F19" s="32">
        <v>375126</v>
      </c>
    </row>
    <row r="20" spans="2:6" x14ac:dyDescent="0.25">
      <c r="F20" s="11">
        <v>6155536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3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255395</v>
      </c>
      <c r="D3" s="12">
        <v>41</v>
      </c>
      <c r="E3" s="12">
        <v>8099</v>
      </c>
      <c r="F3" s="32">
        <v>334940.83088999998</v>
      </c>
    </row>
    <row r="4" spans="2:6" x14ac:dyDescent="0.25">
      <c r="B4" s="10" t="s">
        <v>6</v>
      </c>
      <c r="C4" s="12">
        <v>309377</v>
      </c>
      <c r="D4" s="12">
        <v>78</v>
      </c>
      <c r="E4" s="12">
        <v>8099</v>
      </c>
      <c r="F4" s="32">
        <v>634652.01228000002</v>
      </c>
    </row>
    <row r="5" spans="2:6" x14ac:dyDescent="0.25">
      <c r="B5" s="10" t="s">
        <v>7</v>
      </c>
      <c r="C5" s="12">
        <v>116060</v>
      </c>
      <c r="D5" s="12">
        <v>27</v>
      </c>
      <c r="E5" s="12">
        <v>8205</v>
      </c>
      <c r="F5" s="32">
        <v>222122.32360999999</v>
      </c>
    </row>
    <row r="6" spans="2:6" x14ac:dyDescent="0.25">
      <c r="B6" s="10" t="s">
        <v>8</v>
      </c>
      <c r="C6" s="12"/>
      <c r="D6" s="12"/>
      <c r="E6" s="12"/>
      <c r="F6" s="32"/>
    </row>
    <row r="7" spans="2:6" x14ac:dyDescent="0.25">
      <c r="B7" s="10" t="s">
        <v>9</v>
      </c>
      <c r="C7" s="12">
        <v>246392</v>
      </c>
      <c r="D7" s="12">
        <v>4</v>
      </c>
      <c r="E7" s="12">
        <v>8099</v>
      </c>
      <c r="F7" s="32">
        <v>36306.785909999999</v>
      </c>
    </row>
    <row r="8" spans="2:6" x14ac:dyDescent="0.25">
      <c r="B8" s="10" t="s">
        <v>10</v>
      </c>
      <c r="C8" s="12">
        <v>78735</v>
      </c>
      <c r="D8" s="12">
        <v>178</v>
      </c>
      <c r="E8" s="12">
        <v>8099</v>
      </c>
      <c r="F8" s="32">
        <v>1444569.5161300004</v>
      </c>
    </row>
    <row r="9" spans="2:6" x14ac:dyDescent="0.25">
      <c r="B9" s="10" t="s">
        <v>11</v>
      </c>
      <c r="C9" s="12">
        <v>162474</v>
      </c>
      <c r="D9" s="12">
        <v>15</v>
      </c>
      <c r="E9" s="12">
        <v>8205</v>
      </c>
      <c r="F9" s="32">
        <v>127014.94816999999</v>
      </c>
    </row>
    <row r="10" spans="2:6" x14ac:dyDescent="0.25">
      <c r="B10" s="10" t="s">
        <v>12</v>
      </c>
      <c r="C10" s="12">
        <v>198757</v>
      </c>
      <c r="D10" s="12">
        <v>45</v>
      </c>
      <c r="E10" s="12">
        <v>8205</v>
      </c>
      <c r="F10" s="32">
        <v>370723.49544999999</v>
      </c>
    </row>
    <row r="11" spans="2:6" x14ac:dyDescent="0.25">
      <c r="B11" s="10" t="s">
        <v>13</v>
      </c>
      <c r="C11" s="12">
        <v>233821</v>
      </c>
      <c r="D11" s="12">
        <v>11</v>
      </c>
      <c r="E11" s="12">
        <v>8205</v>
      </c>
      <c r="F11" s="32">
        <v>91316.864100000006</v>
      </c>
    </row>
    <row r="12" spans="2:6" x14ac:dyDescent="0.25">
      <c r="B12" s="10" t="s">
        <v>14</v>
      </c>
      <c r="C12" s="12">
        <v>182133</v>
      </c>
      <c r="D12" s="12">
        <v>9</v>
      </c>
      <c r="E12" s="12">
        <v>8205</v>
      </c>
      <c r="F12" s="32">
        <v>73783.698009999993</v>
      </c>
    </row>
    <row r="13" spans="2:6" x14ac:dyDescent="0.25">
      <c r="B13" s="10" t="s">
        <v>15</v>
      </c>
      <c r="C13" s="12"/>
      <c r="D13" s="12"/>
      <c r="E13" s="12"/>
      <c r="F13" s="32"/>
    </row>
    <row r="14" spans="2:6" x14ac:dyDescent="0.25">
      <c r="B14" s="10" t="s">
        <v>16</v>
      </c>
      <c r="C14" s="12">
        <v>174563</v>
      </c>
      <c r="D14" s="12">
        <v>41</v>
      </c>
      <c r="E14" s="12">
        <v>8099</v>
      </c>
      <c r="F14" s="32">
        <v>328591.39521000005</v>
      </c>
    </row>
    <row r="15" spans="2:6" x14ac:dyDescent="0.25">
      <c r="B15" s="10" t="s">
        <v>17</v>
      </c>
      <c r="C15" s="12">
        <v>28064</v>
      </c>
      <c r="D15" s="12">
        <v>22</v>
      </c>
      <c r="E15" s="12">
        <v>8099</v>
      </c>
      <c r="F15" s="32">
        <v>175921.48194000003</v>
      </c>
    </row>
    <row r="16" spans="2:6" x14ac:dyDescent="0.25">
      <c r="B16" s="10" t="s">
        <v>18</v>
      </c>
      <c r="C16" s="12">
        <v>57950</v>
      </c>
      <c r="D16" s="12">
        <v>46</v>
      </c>
      <c r="E16" s="12">
        <v>8205</v>
      </c>
      <c r="F16" s="32">
        <v>379986.45497999998</v>
      </c>
    </row>
    <row r="17" spans="2:6" x14ac:dyDescent="0.25">
      <c r="B17" s="10" t="s">
        <v>19</v>
      </c>
      <c r="C17" s="12">
        <v>40597</v>
      </c>
      <c r="D17" s="12">
        <v>35</v>
      </c>
      <c r="E17" s="12">
        <v>8205</v>
      </c>
      <c r="F17" s="32">
        <v>288480.88576999999</v>
      </c>
    </row>
    <row r="18" spans="2:6" x14ac:dyDescent="0.25">
      <c r="B18" s="10" t="s">
        <v>20</v>
      </c>
      <c r="C18" s="12">
        <v>31045</v>
      </c>
      <c r="D18" s="12">
        <v>9</v>
      </c>
      <c r="E18" s="12">
        <v>8099</v>
      </c>
      <c r="F18" s="32">
        <v>74994.610199999996</v>
      </c>
    </row>
    <row r="19" spans="2:6" x14ac:dyDescent="0.25">
      <c r="B19" s="10" t="s">
        <v>21</v>
      </c>
      <c r="C19" s="12">
        <v>31437</v>
      </c>
      <c r="D19" s="12">
        <v>14</v>
      </c>
      <c r="E19" s="12">
        <v>8099</v>
      </c>
      <c r="F19" s="32">
        <v>114046.87914</v>
      </c>
    </row>
    <row r="20" spans="2:6" x14ac:dyDescent="0.25">
      <c r="F20" s="33">
        <v>4697452.1817899998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255732</v>
      </c>
      <c r="D3" s="12">
        <v>21</v>
      </c>
      <c r="E3" s="12">
        <v>8099</v>
      </c>
      <c r="F3" s="32">
        <v>166089.57516000001</v>
      </c>
    </row>
    <row r="4" spans="2:6" x14ac:dyDescent="0.25">
      <c r="B4" s="10" t="s">
        <v>6</v>
      </c>
      <c r="C4" s="12">
        <v>310985</v>
      </c>
      <c r="D4" s="12">
        <v>81</v>
      </c>
      <c r="E4" s="12">
        <v>8099</v>
      </c>
      <c r="F4" s="32">
        <v>652882.34355000011</v>
      </c>
    </row>
    <row r="5" spans="2:6" x14ac:dyDescent="0.25">
      <c r="B5" s="10" t="s">
        <v>7</v>
      </c>
      <c r="C5" s="12">
        <v>117380</v>
      </c>
      <c r="D5" s="12">
        <v>50</v>
      </c>
      <c r="E5" s="12">
        <v>8205</v>
      </c>
      <c r="F5" s="32">
        <v>407775.33357000002</v>
      </c>
    </row>
    <row r="6" spans="2:6" x14ac:dyDescent="0.25">
      <c r="B6" s="10" t="s">
        <v>8</v>
      </c>
      <c r="C6" s="12">
        <v>175546</v>
      </c>
      <c r="D6" s="12">
        <v>47</v>
      </c>
      <c r="E6" s="12">
        <v>8099</v>
      </c>
      <c r="F6" s="32">
        <v>376714.28654999996</v>
      </c>
    </row>
    <row r="7" spans="2:6" x14ac:dyDescent="0.25">
      <c r="B7" s="10" t="s">
        <v>9</v>
      </c>
      <c r="C7" s="12">
        <v>246794</v>
      </c>
      <c r="D7" s="12">
        <v>13</v>
      </c>
      <c r="E7" s="12">
        <v>8099</v>
      </c>
      <c r="F7" s="32">
        <v>107940.40656</v>
      </c>
    </row>
    <row r="8" spans="2:6" x14ac:dyDescent="0.25">
      <c r="B8" s="10" t="s">
        <v>10</v>
      </c>
      <c r="C8" s="12">
        <v>81650</v>
      </c>
      <c r="D8" s="12">
        <v>129</v>
      </c>
      <c r="E8" s="12">
        <v>8099</v>
      </c>
      <c r="F8" s="32">
        <v>1045680.7873199999</v>
      </c>
    </row>
    <row r="9" spans="2:6" x14ac:dyDescent="0.25">
      <c r="B9" s="10" t="s">
        <v>11</v>
      </c>
      <c r="C9" s="12">
        <v>164543</v>
      </c>
      <c r="D9" s="12">
        <v>81</v>
      </c>
      <c r="E9" s="12">
        <v>8205</v>
      </c>
      <c r="F9" s="32">
        <v>668171.97623000003</v>
      </c>
    </row>
    <row r="10" spans="2:6" x14ac:dyDescent="0.25">
      <c r="B10" s="10" t="s">
        <v>12</v>
      </c>
      <c r="C10" s="12">
        <v>200169</v>
      </c>
      <c r="D10" s="12">
        <v>86</v>
      </c>
      <c r="E10" s="12">
        <v>8205</v>
      </c>
      <c r="F10" s="32">
        <v>705429.51541999984</v>
      </c>
    </row>
    <row r="11" spans="2:6" x14ac:dyDescent="0.25">
      <c r="B11" s="10" t="s">
        <v>13</v>
      </c>
      <c r="C11" s="12">
        <v>233941</v>
      </c>
      <c r="D11" s="12">
        <v>14</v>
      </c>
      <c r="E11" s="12">
        <v>8205</v>
      </c>
      <c r="F11" s="32">
        <v>113485.61224</v>
      </c>
    </row>
    <row r="12" spans="2:6" x14ac:dyDescent="0.25">
      <c r="B12" s="10" t="s">
        <v>14</v>
      </c>
      <c r="C12" s="12"/>
      <c r="D12" s="12"/>
      <c r="E12" s="12"/>
      <c r="F12" s="32"/>
    </row>
    <row r="13" spans="2:6" x14ac:dyDescent="0.25">
      <c r="B13" s="10" t="s">
        <v>15</v>
      </c>
      <c r="C13" s="12">
        <v>189392</v>
      </c>
      <c r="D13" s="12">
        <v>28</v>
      </c>
      <c r="E13" s="12">
        <v>8099</v>
      </c>
      <c r="F13" s="32">
        <v>228863.14143000002</v>
      </c>
    </row>
    <row r="14" spans="2:6" x14ac:dyDescent="0.25">
      <c r="B14" s="10" t="s">
        <v>16</v>
      </c>
      <c r="C14" s="12">
        <v>176492</v>
      </c>
      <c r="D14" s="12">
        <v>63</v>
      </c>
      <c r="E14" s="12">
        <v>8099</v>
      </c>
      <c r="F14" s="32">
        <v>513842.66019000008</v>
      </c>
    </row>
    <row r="15" spans="2:6" x14ac:dyDescent="0.25">
      <c r="B15" s="10" t="s">
        <v>17</v>
      </c>
      <c r="C15" s="12">
        <v>28472</v>
      </c>
      <c r="D15" s="12">
        <v>12</v>
      </c>
      <c r="E15" s="12">
        <v>8099</v>
      </c>
      <c r="F15" s="32">
        <v>94180.59633</v>
      </c>
    </row>
    <row r="16" spans="2:6" x14ac:dyDescent="0.25">
      <c r="B16" s="10" t="s">
        <v>18</v>
      </c>
      <c r="C16" s="12">
        <v>58456</v>
      </c>
      <c r="D16" s="12">
        <v>21</v>
      </c>
      <c r="E16" s="12">
        <v>8205</v>
      </c>
      <c r="F16" s="32">
        <v>173141.04071</v>
      </c>
    </row>
    <row r="17" spans="2:6" x14ac:dyDescent="0.25">
      <c r="B17" s="10" t="s">
        <v>19</v>
      </c>
      <c r="C17" s="12">
        <v>41748</v>
      </c>
      <c r="D17" s="12">
        <v>31</v>
      </c>
      <c r="E17" s="12">
        <v>8205</v>
      </c>
      <c r="F17" s="32">
        <v>252479.23261000001</v>
      </c>
    </row>
    <row r="18" spans="2:6" x14ac:dyDescent="0.25">
      <c r="B18" s="10" t="s">
        <v>20</v>
      </c>
      <c r="C18" s="12">
        <v>34103</v>
      </c>
      <c r="D18" s="12">
        <v>40</v>
      </c>
      <c r="E18" s="12">
        <v>8099</v>
      </c>
      <c r="F18" s="32">
        <v>322412.03370000003</v>
      </c>
    </row>
    <row r="19" spans="2:6" x14ac:dyDescent="0.25">
      <c r="B19" s="10" t="s">
        <v>21</v>
      </c>
      <c r="C19" s="12">
        <v>32521</v>
      </c>
      <c r="D19" s="12">
        <v>22</v>
      </c>
      <c r="E19" s="12">
        <v>8099</v>
      </c>
      <c r="F19" s="32">
        <v>175338.37050000002</v>
      </c>
    </row>
    <row r="20" spans="2:6" x14ac:dyDescent="0.25">
      <c r="F20" s="11">
        <v>6004426.9120700005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256984</v>
      </c>
      <c r="D3" s="12">
        <v>46</v>
      </c>
      <c r="E3" s="12">
        <v>8099</v>
      </c>
      <c r="F3" s="32">
        <v>369828.50545</v>
      </c>
    </row>
    <row r="4" spans="2:6" x14ac:dyDescent="0.25">
      <c r="B4" s="10" t="s">
        <v>6</v>
      </c>
      <c r="C4" s="12">
        <v>311969</v>
      </c>
      <c r="D4" s="12">
        <v>47</v>
      </c>
      <c r="E4" s="12">
        <v>8099</v>
      </c>
      <c r="F4" s="32">
        <v>384236.14611999993</v>
      </c>
    </row>
    <row r="5" spans="2:6" x14ac:dyDescent="0.25">
      <c r="B5" s="10" t="s">
        <v>7</v>
      </c>
      <c r="C5" s="12">
        <v>117765</v>
      </c>
      <c r="D5" s="12">
        <v>14</v>
      </c>
      <c r="E5" s="12">
        <v>8205</v>
      </c>
      <c r="F5" s="32">
        <v>112426.81162000001</v>
      </c>
    </row>
    <row r="6" spans="2:6" x14ac:dyDescent="0.25">
      <c r="B6" s="10" t="s">
        <v>8</v>
      </c>
      <c r="C6" s="12">
        <v>177246</v>
      </c>
      <c r="D6" s="12">
        <v>48</v>
      </c>
      <c r="E6" s="12">
        <v>8099</v>
      </c>
      <c r="F6" s="32">
        <v>386374.21083999996</v>
      </c>
    </row>
    <row r="7" spans="2:6" x14ac:dyDescent="0.25">
      <c r="B7" s="10" t="s">
        <v>9</v>
      </c>
      <c r="C7" s="12"/>
      <c r="D7" s="12"/>
      <c r="E7" s="12"/>
      <c r="F7" s="32"/>
    </row>
    <row r="8" spans="2:6" x14ac:dyDescent="0.25">
      <c r="B8" s="10" t="s">
        <v>10</v>
      </c>
      <c r="C8" s="12">
        <v>84365</v>
      </c>
      <c r="D8" s="12">
        <v>124</v>
      </c>
      <c r="E8" s="12">
        <v>8099</v>
      </c>
      <c r="F8" s="32">
        <v>1005335.84855</v>
      </c>
    </row>
    <row r="9" spans="2:6" x14ac:dyDescent="0.25">
      <c r="B9" s="10" t="s">
        <v>11</v>
      </c>
      <c r="C9" s="12">
        <v>165942</v>
      </c>
      <c r="D9" s="12">
        <v>62</v>
      </c>
      <c r="E9" s="12">
        <v>8205</v>
      </c>
      <c r="F9" s="32">
        <v>509099.91154000012</v>
      </c>
    </row>
    <row r="10" spans="2:6" x14ac:dyDescent="0.25">
      <c r="B10" s="10" t="s">
        <v>12</v>
      </c>
      <c r="C10" s="12">
        <v>202875</v>
      </c>
      <c r="D10" s="12">
        <v>77</v>
      </c>
      <c r="E10" s="12">
        <v>8205</v>
      </c>
      <c r="F10" s="32">
        <v>633308.45259999996</v>
      </c>
    </row>
    <row r="11" spans="2:6" x14ac:dyDescent="0.25">
      <c r="B11" s="10" t="s">
        <v>13</v>
      </c>
      <c r="C11" s="12">
        <v>235023</v>
      </c>
      <c r="D11" s="12">
        <v>22</v>
      </c>
      <c r="E11" s="12">
        <v>8205</v>
      </c>
      <c r="F11" s="32">
        <v>176701.17798000004</v>
      </c>
    </row>
    <row r="12" spans="2:6" x14ac:dyDescent="0.25">
      <c r="B12" s="10" t="s">
        <v>14</v>
      </c>
      <c r="C12" s="12">
        <v>183068</v>
      </c>
      <c r="D12" s="12">
        <v>25</v>
      </c>
      <c r="E12" s="12">
        <v>8205</v>
      </c>
      <c r="F12" s="32">
        <v>204719.68208000003</v>
      </c>
    </row>
    <row r="13" spans="2:6" x14ac:dyDescent="0.25">
      <c r="B13" s="10" t="s">
        <v>15</v>
      </c>
      <c r="C13" s="12">
        <v>190369</v>
      </c>
      <c r="D13" s="12">
        <v>25</v>
      </c>
      <c r="E13" s="12">
        <v>8099</v>
      </c>
      <c r="F13" s="32">
        <v>201893.24017</v>
      </c>
    </row>
    <row r="14" spans="2:6" x14ac:dyDescent="0.25">
      <c r="B14" s="10" t="s">
        <v>16</v>
      </c>
      <c r="C14" s="12">
        <v>177735</v>
      </c>
      <c r="D14" s="12">
        <v>44</v>
      </c>
      <c r="E14" s="12">
        <v>8099</v>
      </c>
      <c r="F14" s="32">
        <v>354303.24004</v>
      </c>
    </row>
    <row r="15" spans="2:6" x14ac:dyDescent="0.25">
      <c r="B15" s="10" t="s">
        <v>17</v>
      </c>
      <c r="C15" s="12">
        <v>29140</v>
      </c>
      <c r="D15" s="12">
        <v>22</v>
      </c>
      <c r="E15" s="12">
        <v>8099</v>
      </c>
      <c r="F15" s="32">
        <v>174641.01371999999</v>
      </c>
    </row>
    <row r="16" spans="2:6" x14ac:dyDescent="0.25">
      <c r="B16" s="10" t="s">
        <v>18</v>
      </c>
      <c r="C16" s="12">
        <v>58867</v>
      </c>
      <c r="D16" s="12">
        <v>10</v>
      </c>
      <c r="E16" s="12">
        <v>8205</v>
      </c>
      <c r="F16" s="32">
        <v>84629.830100000006</v>
      </c>
    </row>
    <row r="17" spans="2:6" x14ac:dyDescent="0.25">
      <c r="B17" s="10" t="s">
        <v>19</v>
      </c>
      <c r="C17" s="12">
        <v>42427</v>
      </c>
      <c r="D17" s="12">
        <v>20</v>
      </c>
      <c r="E17" s="12">
        <v>8205</v>
      </c>
      <c r="F17" s="32">
        <v>159824.43920000002</v>
      </c>
    </row>
    <row r="18" spans="2:6" x14ac:dyDescent="0.25">
      <c r="B18" s="10" t="s">
        <v>20</v>
      </c>
      <c r="C18" s="12">
        <v>35632</v>
      </c>
      <c r="D18" s="12">
        <v>26</v>
      </c>
      <c r="E18" s="12">
        <v>8099</v>
      </c>
      <c r="F18" s="32">
        <v>209619.42858999997</v>
      </c>
    </row>
    <row r="19" spans="2:6" x14ac:dyDescent="0.25">
      <c r="B19" s="10" t="s">
        <v>21</v>
      </c>
      <c r="C19" s="12">
        <v>34160</v>
      </c>
      <c r="D19" s="12">
        <v>36</v>
      </c>
      <c r="E19" s="12">
        <v>8099</v>
      </c>
      <c r="F19" s="32">
        <v>293376.49424999999</v>
      </c>
    </row>
    <row r="20" spans="2:6" x14ac:dyDescent="0.25">
      <c r="F20" s="11">
        <v>5260318.4328499995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258214</v>
      </c>
      <c r="D3" s="12">
        <v>48</v>
      </c>
      <c r="E3" s="12">
        <v>8099</v>
      </c>
      <c r="F3" s="32">
        <v>392472.55452999996</v>
      </c>
    </row>
    <row r="4" spans="2:6" x14ac:dyDescent="0.25">
      <c r="B4" s="10" t="s">
        <v>6</v>
      </c>
      <c r="C4" s="12">
        <v>312290</v>
      </c>
      <c r="D4" s="12">
        <v>16</v>
      </c>
      <c r="E4" s="12">
        <v>8099</v>
      </c>
      <c r="F4" s="32">
        <v>131912.11424</v>
      </c>
    </row>
    <row r="5" spans="2:6" x14ac:dyDescent="0.25">
      <c r="B5" s="10" t="s">
        <v>7</v>
      </c>
      <c r="C5" s="12">
        <v>119330</v>
      </c>
      <c r="D5" s="12">
        <v>70</v>
      </c>
      <c r="E5" s="12">
        <v>8205</v>
      </c>
      <c r="F5" s="32">
        <v>568390.44467999996</v>
      </c>
    </row>
    <row r="6" spans="2:6" x14ac:dyDescent="0.25">
      <c r="B6" s="10" t="s">
        <v>8</v>
      </c>
      <c r="C6" s="12">
        <v>178033</v>
      </c>
      <c r="D6" s="12">
        <v>23</v>
      </c>
      <c r="E6" s="12">
        <v>8099</v>
      </c>
      <c r="F6" s="32">
        <v>186011.63063999999</v>
      </c>
    </row>
    <row r="7" spans="2:6" x14ac:dyDescent="0.25">
      <c r="B7" s="10" t="s">
        <v>9</v>
      </c>
      <c r="C7" s="12">
        <v>247316</v>
      </c>
      <c r="D7" s="12">
        <v>18</v>
      </c>
      <c r="E7" s="12">
        <v>8099</v>
      </c>
      <c r="F7" s="32">
        <v>146149.68157999997</v>
      </c>
    </row>
    <row r="8" spans="2:6" x14ac:dyDescent="0.25">
      <c r="B8" s="10" t="s">
        <v>10</v>
      </c>
      <c r="C8" s="12">
        <v>86400</v>
      </c>
      <c r="D8" s="12">
        <v>104</v>
      </c>
      <c r="E8" s="12">
        <v>8099</v>
      </c>
      <c r="F8" s="32">
        <v>846139.1129399999</v>
      </c>
    </row>
    <row r="9" spans="2:6" x14ac:dyDescent="0.25">
      <c r="B9" s="10" t="s">
        <v>11</v>
      </c>
      <c r="C9" s="12">
        <v>167375</v>
      </c>
      <c r="D9" s="12">
        <v>68</v>
      </c>
      <c r="E9" s="12">
        <v>8205</v>
      </c>
      <c r="F9" s="32">
        <v>546218.63913999998</v>
      </c>
    </row>
    <row r="10" spans="2:6" x14ac:dyDescent="0.25">
      <c r="B10" s="10" t="s">
        <v>12</v>
      </c>
      <c r="C10" s="12">
        <v>204686</v>
      </c>
      <c r="D10" s="12">
        <v>61</v>
      </c>
      <c r="E10" s="12">
        <v>8205</v>
      </c>
      <c r="F10" s="32">
        <v>498224.05235999997</v>
      </c>
    </row>
    <row r="11" spans="2:6" x14ac:dyDescent="0.25">
      <c r="B11" s="10" t="s">
        <v>13</v>
      </c>
      <c r="C11" s="12">
        <v>237133</v>
      </c>
      <c r="D11" s="12">
        <v>56</v>
      </c>
      <c r="E11" s="12">
        <v>8205</v>
      </c>
      <c r="F11" s="32">
        <v>454489.23258000001</v>
      </c>
    </row>
    <row r="12" spans="2:6" x14ac:dyDescent="0.25">
      <c r="B12" s="10" t="s">
        <v>14</v>
      </c>
      <c r="C12" s="12">
        <v>184826</v>
      </c>
      <c r="D12" s="12">
        <v>43</v>
      </c>
      <c r="E12" s="12">
        <v>8205</v>
      </c>
      <c r="F12" s="32">
        <v>344981.31955999997</v>
      </c>
    </row>
    <row r="13" spans="2:6" x14ac:dyDescent="0.25">
      <c r="B13" s="10" t="s">
        <v>15</v>
      </c>
      <c r="C13" s="12">
        <v>191939</v>
      </c>
      <c r="D13" s="12">
        <v>38</v>
      </c>
      <c r="E13" s="12">
        <v>8099</v>
      </c>
      <c r="F13" s="32">
        <v>305370.71337999997</v>
      </c>
    </row>
    <row r="14" spans="2:6" x14ac:dyDescent="0.25">
      <c r="B14" s="10" t="s">
        <v>16</v>
      </c>
      <c r="C14" s="12">
        <v>178123</v>
      </c>
      <c r="D14" s="12">
        <v>13</v>
      </c>
      <c r="E14" s="12">
        <v>8099</v>
      </c>
      <c r="F14" s="32">
        <v>107356.76488</v>
      </c>
    </row>
    <row r="15" spans="2:6" x14ac:dyDescent="0.25">
      <c r="B15" s="10" t="s">
        <v>17</v>
      </c>
      <c r="C15" s="12">
        <v>29734</v>
      </c>
      <c r="D15" s="12">
        <v>25</v>
      </c>
      <c r="E15" s="12">
        <v>8099</v>
      </c>
      <c r="F15" s="32">
        <v>197123.0882</v>
      </c>
    </row>
    <row r="16" spans="2:6" x14ac:dyDescent="0.25">
      <c r="B16" s="10" t="s">
        <v>18</v>
      </c>
      <c r="C16" s="12">
        <v>59235</v>
      </c>
      <c r="D16" s="12">
        <v>9</v>
      </c>
      <c r="E16" s="12">
        <v>8049</v>
      </c>
      <c r="F16" s="32">
        <v>72553.145159999985</v>
      </c>
    </row>
    <row r="17" spans="2:6" x14ac:dyDescent="0.25">
      <c r="B17" s="10" t="s">
        <v>19</v>
      </c>
      <c r="C17" s="12">
        <v>43189</v>
      </c>
      <c r="D17" s="12">
        <v>23</v>
      </c>
      <c r="E17" s="12">
        <v>8205</v>
      </c>
      <c r="F17" s="32">
        <v>188913.84083999999</v>
      </c>
    </row>
    <row r="18" spans="2:6" x14ac:dyDescent="0.25">
      <c r="B18" s="10" t="s">
        <v>20</v>
      </c>
      <c r="C18" s="12">
        <v>37488</v>
      </c>
      <c r="D18" s="12">
        <v>36</v>
      </c>
      <c r="E18" s="12">
        <v>8099</v>
      </c>
      <c r="F18" s="32">
        <v>295627.94118999998</v>
      </c>
    </row>
    <row r="19" spans="2:6" x14ac:dyDescent="0.25">
      <c r="B19" s="10" t="s">
        <v>21</v>
      </c>
      <c r="C19" s="12">
        <v>36762</v>
      </c>
      <c r="D19" s="12">
        <v>57</v>
      </c>
      <c r="E19" s="12">
        <v>8099</v>
      </c>
      <c r="F19" s="32">
        <v>458290.93323999998</v>
      </c>
    </row>
    <row r="20" spans="2:6" x14ac:dyDescent="0.25">
      <c r="F20" s="33">
        <v>5740225.209139999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I25" sqref="I25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258726</v>
      </c>
      <c r="D3" s="12">
        <v>22</v>
      </c>
      <c r="E3" s="12">
        <v>8099</v>
      </c>
      <c r="F3" s="32">
        <v>176074.48892999999</v>
      </c>
    </row>
    <row r="4" spans="2:6" x14ac:dyDescent="0.25">
      <c r="B4" s="10" t="s">
        <v>6</v>
      </c>
      <c r="C4" s="12">
        <v>312628</v>
      </c>
      <c r="D4" s="12">
        <v>16</v>
      </c>
      <c r="E4" s="12">
        <v>8099</v>
      </c>
      <c r="F4" s="32">
        <v>131183.22853999998</v>
      </c>
    </row>
    <row r="5" spans="2:6" x14ac:dyDescent="0.25">
      <c r="B5" s="10" t="s">
        <v>7</v>
      </c>
      <c r="C5" s="12">
        <v>120194</v>
      </c>
      <c r="D5" s="12">
        <v>42</v>
      </c>
      <c r="E5" s="12">
        <v>8049</v>
      </c>
      <c r="F5" s="32">
        <v>338465.97593999992</v>
      </c>
    </row>
    <row r="6" spans="2:6" x14ac:dyDescent="0.25">
      <c r="B6" s="10" t="s">
        <v>8</v>
      </c>
      <c r="C6" s="12">
        <v>178343</v>
      </c>
      <c r="D6" s="12">
        <v>11</v>
      </c>
      <c r="E6" s="12">
        <v>8099</v>
      </c>
      <c r="F6" s="32">
        <v>88608.204930000007</v>
      </c>
    </row>
    <row r="7" spans="2:6" x14ac:dyDescent="0.25">
      <c r="B7" s="10" t="s">
        <v>9</v>
      </c>
      <c r="C7" s="12"/>
      <c r="D7" s="12"/>
      <c r="E7" s="12"/>
      <c r="F7" s="32"/>
    </row>
    <row r="8" spans="2:6" x14ac:dyDescent="0.25">
      <c r="B8" s="10" t="s">
        <v>10</v>
      </c>
      <c r="C8" s="12">
        <v>89255</v>
      </c>
      <c r="D8" s="12">
        <v>141</v>
      </c>
      <c r="E8" s="12">
        <v>8099</v>
      </c>
      <c r="F8" s="32">
        <v>1141467.4011200001</v>
      </c>
    </row>
    <row r="9" spans="2:6" x14ac:dyDescent="0.25">
      <c r="B9" s="10" t="s">
        <v>11</v>
      </c>
      <c r="C9" s="12">
        <v>169167</v>
      </c>
      <c r="D9" s="12">
        <v>82</v>
      </c>
      <c r="E9" s="12">
        <v>8049</v>
      </c>
      <c r="F9" s="32">
        <v>659755.51391999994</v>
      </c>
    </row>
    <row r="10" spans="2:6" x14ac:dyDescent="0.25">
      <c r="B10" s="10" t="s">
        <v>12</v>
      </c>
      <c r="C10" s="12">
        <v>206100</v>
      </c>
      <c r="D10" s="12">
        <v>45</v>
      </c>
      <c r="E10" s="12">
        <v>8049</v>
      </c>
      <c r="F10" s="32">
        <v>360190.065</v>
      </c>
    </row>
    <row r="11" spans="2:6" x14ac:dyDescent="0.25">
      <c r="B11" s="10" t="s">
        <v>13</v>
      </c>
      <c r="C11" s="12">
        <v>238403</v>
      </c>
      <c r="D11" s="12">
        <v>35</v>
      </c>
      <c r="E11" s="12">
        <v>8049</v>
      </c>
      <c r="F11" s="32">
        <v>282268.27685999998</v>
      </c>
    </row>
    <row r="12" spans="2:6" x14ac:dyDescent="0.25">
      <c r="B12" s="10" t="s">
        <v>14</v>
      </c>
      <c r="C12" s="12">
        <v>186465</v>
      </c>
      <c r="D12" s="12">
        <v>41</v>
      </c>
      <c r="E12" s="12">
        <v>8049</v>
      </c>
      <c r="F12" s="32">
        <v>327712.59209999995</v>
      </c>
    </row>
    <row r="13" spans="2:6" x14ac:dyDescent="0.25">
      <c r="B13" s="10" t="s">
        <v>15</v>
      </c>
      <c r="C13" s="12">
        <v>192819</v>
      </c>
      <c r="D13" s="12">
        <v>22</v>
      </c>
      <c r="E13" s="12">
        <v>8099</v>
      </c>
      <c r="F13" s="32">
        <v>173426.20421999999</v>
      </c>
    </row>
    <row r="14" spans="2:6" x14ac:dyDescent="0.25">
      <c r="B14" s="10" t="s">
        <v>16</v>
      </c>
      <c r="C14" s="12">
        <v>179697</v>
      </c>
      <c r="D14" s="12">
        <v>61</v>
      </c>
      <c r="E14" s="12">
        <v>8099</v>
      </c>
      <c r="F14" s="32">
        <v>492759.12812000001</v>
      </c>
    </row>
    <row r="15" spans="2:6" x14ac:dyDescent="0.25">
      <c r="B15" s="10" t="s">
        <v>17</v>
      </c>
      <c r="C15" s="12">
        <v>30080</v>
      </c>
      <c r="D15" s="12">
        <v>12</v>
      </c>
      <c r="E15" s="12">
        <v>8099</v>
      </c>
      <c r="F15" s="32">
        <v>93540.3315</v>
      </c>
    </row>
    <row r="16" spans="2:6" x14ac:dyDescent="0.25">
      <c r="B16" s="10" t="s">
        <v>18</v>
      </c>
      <c r="C16" s="12">
        <v>61682</v>
      </c>
      <c r="D16" s="12">
        <v>57</v>
      </c>
      <c r="E16" s="12">
        <v>8049</v>
      </c>
      <c r="F16" s="32">
        <v>461421.58337999997</v>
      </c>
    </row>
    <row r="17" spans="2:6" x14ac:dyDescent="0.25">
      <c r="B17" s="10" t="s">
        <v>19</v>
      </c>
      <c r="C17" s="12">
        <v>44581</v>
      </c>
      <c r="D17" s="12">
        <v>40</v>
      </c>
      <c r="E17" s="12">
        <v>8049</v>
      </c>
      <c r="F17" s="32">
        <v>322851.03234000003</v>
      </c>
    </row>
    <row r="18" spans="2:6" x14ac:dyDescent="0.25">
      <c r="B18" s="10" t="s">
        <v>20</v>
      </c>
      <c r="C18" s="12"/>
      <c r="D18" s="12"/>
      <c r="E18" s="12"/>
      <c r="F18" s="32"/>
    </row>
    <row r="19" spans="2:6" x14ac:dyDescent="0.25">
      <c r="B19" s="10" t="s">
        <v>21</v>
      </c>
      <c r="C19" s="12">
        <v>37045</v>
      </c>
      <c r="D19" s="12">
        <v>6</v>
      </c>
      <c r="E19" s="12">
        <v>8099</v>
      </c>
      <c r="F19" s="32">
        <v>51507.9228</v>
      </c>
    </row>
    <row r="20" spans="2:6" x14ac:dyDescent="0.25">
      <c r="F20" s="33">
        <v>5101231.9496999998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showGridLines="0" workbookViewId="0">
      <selection activeCell="D3" sqref="D3:D19"/>
    </sheetView>
  </sheetViews>
  <sheetFormatPr baseColWidth="10" defaultRowHeight="15" x14ac:dyDescent="0.25"/>
  <cols>
    <col min="6" max="6" width="12" bestFit="1" customWidth="1"/>
  </cols>
  <sheetData>
    <row r="2" spans="2:6" ht="25.5" x14ac:dyDescent="0.2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2:6" x14ac:dyDescent="0.25">
      <c r="B3" s="10" t="s">
        <v>5</v>
      </c>
      <c r="C3" s="12">
        <v>259463</v>
      </c>
      <c r="D3" s="12">
        <v>35</v>
      </c>
      <c r="E3" s="12">
        <v>8099</v>
      </c>
      <c r="F3" s="32">
        <v>286865.11532999994</v>
      </c>
    </row>
    <row r="4" spans="2:6" x14ac:dyDescent="0.25">
      <c r="B4" s="10" t="s">
        <v>6</v>
      </c>
      <c r="C4" s="12">
        <v>314116</v>
      </c>
      <c r="D4" s="12">
        <v>70</v>
      </c>
      <c r="E4" s="12">
        <v>8099</v>
      </c>
      <c r="F4" s="32">
        <v>563218.07912000001</v>
      </c>
    </row>
    <row r="5" spans="2:6" x14ac:dyDescent="0.25">
      <c r="B5" s="10" t="s">
        <v>7</v>
      </c>
      <c r="C5" s="12">
        <v>120835</v>
      </c>
      <c r="D5" s="12">
        <v>28</v>
      </c>
      <c r="E5" s="12">
        <v>8049</v>
      </c>
      <c r="F5" s="32">
        <v>226207.40975999998</v>
      </c>
    </row>
    <row r="6" spans="2:6" x14ac:dyDescent="0.25">
      <c r="B6" s="10" t="s">
        <v>8</v>
      </c>
      <c r="C6" s="12">
        <v>179019</v>
      </c>
      <c r="D6" s="12">
        <v>24</v>
      </c>
      <c r="E6" s="12">
        <v>8099</v>
      </c>
      <c r="F6" s="32">
        <v>196135.04313999997</v>
      </c>
    </row>
    <row r="7" spans="2:6" x14ac:dyDescent="0.25">
      <c r="B7" s="10" t="s">
        <v>9</v>
      </c>
      <c r="C7" s="12">
        <v>249737</v>
      </c>
      <c r="D7" s="12">
        <v>77</v>
      </c>
      <c r="E7" s="12">
        <v>8099</v>
      </c>
      <c r="F7" s="32">
        <v>627441.00801999995</v>
      </c>
    </row>
    <row r="8" spans="2:6" x14ac:dyDescent="0.25">
      <c r="B8" s="10" t="s">
        <v>10</v>
      </c>
      <c r="C8" s="12">
        <v>91250</v>
      </c>
      <c r="D8" s="12">
        <v>93</v>
      </c>
      <c r="E8" s="12">
        <v>8099</v>
      </c>
      <c r="F8" s="32">
        <v>750727.97480999993</v>
      </c>
    </row>
    <row r="9" spans="2:6" x14ac:dyDescent="0.25">
      <c r="B9" s="10" t="s">
        <v>11</v>
      </c>
      <c r="C9" s="12">
        <v>169843</v>
      </c>
      <c r="D9" s="12">
        <v>32</v>
      </c>
      <c r="E9" s="12">
        <v>8049</v>
      </c>
      <c r="F9" s="32">
        <v>253187.45663999999</v>
      </c>
    </row>
    <row r="10" spans="2:6" x14ac:dyDescent="0.25">
      <c r="B10" s="10" t="s">
        <v>12</v>
      </c>
      <c r="C10" s="12">
        <v>208420</v>
      </c>
      <c r="D10" s="12">
        <v>80</v>
      </c>
      <c r="E10" s="12">
        <v>8049</v>
      </c>
      <c r="F10" s="32">
        <v>645597.42845999997</v>
      </c>
    </row>
    <row r="11" spans="2:6" x14ac:dyDescent="0.25">
      <c r="B11" s="10" t="s">
        <v>13</v>
      </c>
      <c r="C11" s="12">
        <v>239370</v>
      </c>
      <c r="D11" s="12">
        <v>34</v>
      </c>
      <c r="E11" s="12">
        <v>8049</v>
      </c>
      <c r="F11" s="32">
        <v>274364.21777999995</v>
      </c>
    </row>
    <row r="12" spans="2:6" x14ac:dyDescent="0.25">
      <c r="B12" s="10" t="s">
        <v>14</v>
      </c>
      <c r="C12" s="12">
        <v>188603</v>
      </c>
      <c r="D12" s="12">
        <v>56</v>
      </c>
      <c r="E12" s="12">
        <v>8049</v>
      </c>
      <c r="F12" s="32">
        <v>447826.9237199999</v>
      </c>
    </row>
    <row r="13" spans="2:6" x14ac:dyDescent="0.25">
      <c r="B13" s="10" t="s">
        <v>15</v>
      </c>
      <c r="C13" s="12">
        <v>194366</v>
      </c>
      <c r="D13" s="12">
        <v>42</v>
      </c>
      <c r="E13" s="12">
        <v>8099</v>
      </c>
      <c r="F13" s="32">
        <v>332833.50680999999</v>
      </c>
    </row>
    <row r="14" spans="2:6" x14ac:dyDescent="0.25">
      <c r="B14" s="10" t="s">
        <v>16</v>
      </c>
      <c r="C14" s="12">
        <v>181080</v>
      </c>
      <c r="D14" s="12">
        <v>52</v>
      </c>
      <c r="E14" s="12">
        <v>8099</v>
      </c>
      <c r="F14" s="32">
        <v>421636.08125999995</v>
      </c>
    </row>
    <row r="15" spans="2:6" x14ac:dyDescent="0.25">
      <c r="B15" s="10" t="s">
        <v>17</v>
      </c>
      <c r="C15" s="12">
        <v>31202</v>
      </c>
      <c r="D15" s="12">
        <v>40</v>
      </c>
      <c r="E15" s="12">
        <v>8099</v>
      </c>
      <c r="F15" s="32">
        <v>320482.94356000004</v>
      </c>
    </row>
    <row r="16" spans="2:6" x14ac:dyDescent="0.25">
      <c r="B16" s="10" t="s">
        <v>18</v>
      </c>
      <c r="C16" s="12">
        <v>63914</v>
      </c>
      <c r="D16" s="12">
        <v>55</v>
      </c>
      <c r="E16" s="12">
        <v>8049</v>
      </c>
      <c r="F16" s="32">
        <v>445492.73112000001</v>
      </c>
    </row>
    <row r="17" spans="2:6" x14ac:dyDescent="0.25">
      <c r="B17" s="10" t="s">
        <v>19</v>
      </c>
      <c r="C17" s="12">
        <v>46597</v>
      </c>
      <c r="D17" s="12">
        <v>55</v>
      </c>
      <c r="E17" s="12">
        <v>8049</v>
      </c>
      <c r="F17" s="32">
        <v>446104.45056000003</v>
      </c>
    </row>
    <row r="18" spans="2:6" x14ac:dyDescent="0.25">
      <c r="B18" s="10" t="s">
        <v>20</v>
      </c>
      <c r="C18" s="12">
        <v>39574</v>
      </c>
      <c r="D18" s="12">
        <v>53</v>
      </c>
      <c r="E18" s="12">
        <v>8099</v>
      </c>
      <c r="F18" s="32">
        <v>432901.41469000001</v>
      </c>
    </row>
    <row r="19" spans="2:6" x14ac:dyDescent="0.25">
      <c r="B19" s="10" t="s">
        <v>21</v>
      </c>
      <c r="C19" s="12">
        <v>39580</v>
      </c>
      <c r="D19" s="12">
        <v>57</v>
      </c>
      <c r="E19" s="12">
        <v>8099</v>
      </c>
      <c r="F19" s="32">
        <v>457861.71054999996</v>
      </c>
    </row>
    <row r="20" spans="2:6" x14ac:dyDescent="0.25">
      <c r="F20" s="33">
        <v>7128883.4953300003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ENERO-20</vt:lpstr>
      <vt:lpstr>FEBRERO-20</vt:lpstr>
      <vt:lpstr>MARZO-20</vt:lpstr>
      <vt:lpstr>ABRIL-20</vt:lpstr>
      <vt:lpstr>MAYO-20</vt:lpstr>
      <vt:lpstr>JUNIO-20</vt:lpstr>
      <vt:lpstr>JULIO-20</vt:lpstr>
      <vt:lpstr>AGOSTO-20</vt:lpstr>
      <vt:lpstr>SEPTIEMBRE-20</vt:lpstr>
      <vt:lpstr>OCTUBRE-20</vt:lpstr>
      <vt:lpstr>NOVIEMBRE-20</vt:lpstr>
      <vt:lpstr>DICIEMBRE-20</vt:lpstr>
      <vt:lpstr>ENERO-21</vt:lpstr>
      <vt:lpstr>FEBRERO-21</vt:lpstr>
      <vt:lpstr>CONSOLIDADO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Edgar Hernan Sanchez Montoya</cp:lastModifiedBy>
  <dcterms:created xsi:type="dcterms:W3CDTF">2021-03-02T17:13:01Z</dcterms:created>
  <dcterms:modified xsi:type="dcterms:W3CDTF">2021-03-24T20:28:16Z</dcterms:modified>
</cp:coreProperties>
</file>